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ejeda\Downloads\"/>
    </mc:Choice>
  </mc:AlternateContent>
  <xr:revisionPtr revIDLastSave="0" documentId="13_ncr:1_{A67E45A2-7717-41A7-8444-897FE125C20D}" xr6:coauthVersionLast="47" xr6:coauthVersionMax="47" xr10:uidLastSave="{00000000-0000-0000-0000-000000000000}"/>
  <bookViews>
    <workbookView xWindow="-120" yWindow="-120" windowWidth="29040" windowHeight="15840" tabRatio="776" xr2:uid="{00000000-000D-0000-FFFF-FFFF00000000}"/>
  </bookViews>
  <sheets>
    <sheet name="EJECUCION CEA" sheetId="23" r:id="rId1"/>
  </sheets>
  <definedNames>
    <definedName name="_xlnm._FilterDatabase" localSheetId="0" hidden="1">'EJECUCION CEA'!$A$15:$W$237</definedName>
    <definedName name="_xlnm.Print_Area" localSheetId="0">'EJECUCION CEA'!$A$1:$U$253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90" i="23" l="1"/>
  <c r="S235" i="23"/>
  <c r="U235" i="23" s="1"/>
  <c r="U236" i="23" s="1"/>
  <c r="T234" i="23"/>
  <c r="S234" i="23"/>
  <c r="T232" i="23"/>
  <c r="T222" i="23"/>
  <c r="T195" i="23"/>
  <c r="T185" i="23"/>
  <c r="T121" i="23"/>
  <c r="T51" i="23"/>
  <c r="U233" i="23"/>
  <c r="U234" i="23" s="1"/>
  <c r="U231" i="23"/>
  <c r="U230" i="23"/>
  <c r="U229" i="23"/>
  <c r="U228" i="23"/>
  <c r="U227" i="23"/>
  <c r="U226" i="23"/>
  <c r="U225" i="23"/>
  <c r="U224" i="23"/>
  <c r="U223" i="23"/>
  <c r="U232" i="23" s="1"/>
  <c r="U221" i="23"/>
  <c r="U220" i="23"/>
  <c r="U219" i="23"/>
  <c r="U218" i="23"/>
  <c r="U217" i="23"/>
  <c r="U216" i="23"/>
  <c r="U215" i="23"/>
  <c r="U214" i="23"/>
  <c r="U213" i="23"/>
  <c r="U212" i="23"/>
  <c r="U211" i="23"/>
  <c r="U210" i="23"/>
  <c r="U209" i="23"/>
  <c r="U208" i="23"/>
  <c r="U207" i="23"/>
  <c r="U206" i="23"/>
  <c r="U205" i="23"/>
  <c r="U204" i="23"/>
  <c r="U203" i="23"/>
  <c r="U202" i="23"/>
  <c r="U201" i="23"/>
  <c r="U200" i="23"/>
  <c r="U199" i="23"/>
  <c r="U198" i="23"/>
  <c r="U197" i="23"/>
  <c r="U196" i="23"/>
  <c r="U194" i="23"/>
  <c r="U193" i="23"/>
  <c r="U192" i="23"/>
  <c r="U191" i="23"/>
  <c r="U189" i="23"/>
  <c r="U188" i="23"/>
  <c r="U187" i="23"/>
  <c r="U186" i="23"/>
  <c r="U184" i="23"/>
  <c r="U183" i="23"/>
  <c r="U182" i="23"/>
  <c r="U181" i="23"/>
  <c r="U180" i="23"/>
  <c r="U179" i="23"/>
  <c r="U178" i="23"/>
  <c r="U177" i="23"/>
  <c r="U176" i="23"/>
  <c r="U175" i="23"/>
  <c r="U174" i="23"/>
  <c r="U173" i="23"/>
  <c r="U172" i="23"/>
  <c r="U171" i="23"/>
  <c r="U170" i="23"/>
  <c r="U169" i="23"/>
  <c r="U168" i="23"/>
  <c r="U167" i="23"/>
  <c r="U166" i="23"/>
  <c r="U165" i="23"/>
  <c r="U164" i="23"/>
  <c r="U163" i="23"/>
  <c r="U162" i="23"/>
  <c r="U161" i="23"/>
  <c r="U160" i="23"/>
  <c r="U159" i="23"/>
  <c r="U158" i="23"/>
  <c r="U157" i="23"/>
  <c r="U156" i="23"/>
  <c r="U155" i="23"/>
  <c r="U154" i="23"/>
  <c r="U153" i="23"/>
  <c r="U152" i="23"/>
  <c r="U151" i="23"/>
  <c r="U150" i="23"/>
  <c r="U149" i="23"/>
  <c r="U148" i="23"/>
  <c r="U147" i="23"/>
  <c r="U146" i="23"/>
  <c r="U145" i="23"/>
  <c r="U144" i="23"/>
  <c r="U143" i="23"/>
  <c r="U142" i="23"/>
  <c r="U141" i="23"/>
  <c r="U140" i="23"/>
  <c r="U139" i="23"/>
  <c r="U138" i="23"/>
  <c r="U137" i="23"/>
  <c r="U136" i="23"/>
  <c r="U135" i="23"/>
  <c r="U134" i="23"/>
  <c r="U133" i="23"/>
  <c r="U132" i="23"/>
  <c r="U131" i="23"/>
  <c r="U130" i="23"/>
  <c r="U129" i="23"/>
  <c r="U128" i="23"/>
  <c r="U127" i="23"/>
  <c r="U126" i="23"/>
  <c r="U125" i="23"/>
  <c r="U124" i="23"/>
  <c r="U123" i="23"/>
  <c r="U122" i="23"/>
  <c r="U120" i="23"/>
  <c r="U119" i="23"/>
  <c r="U118" i="23"/>
  <c r="U117" i="23"/>
  <c r="U116" i="23"/>
  <c r="U115" i="23"/>
  <c r="U114" i="23"/>
  <c r="U113" i="23"/>
  <c r="U112" i="23"/>
  <c r="U111" i="23"/>
  <c r="U110" i="23"/>
  <c r="U109" i="23"/>
  <c r="U108" i="23"/>
  <c r="U107" i="23"/>
  <c r="U106" i="23"/>
  <c r="U105" i="23"/>
  <c r="U104" i="23"/>
  <c r="U103" i="23"/>
  <c r="U102" i="23"/>
  <c r="U101" i="23"/>
  <c r="U100" i="23"/>
  <c r="U99" i="23"/>
  <c r="U98" i="23"/>
  <c r="U97" i="23"/>
  <c r="U96" i="23"/>
  <c r="U95" i="23"/>
  <c r="U94" i="23"/>
  <c r="U93" i="23"/>
  <c r="U92" i="23"/>
  <c r="U91" i="23"/>
  <c r="U90" i="23"/>
  <c r="U89" i="23"/>
  <c r="U88" i="23"/>
  <c r="U87" i="23"/>
  <c r="U86" i="23"/>
  <c r="U85" i="23"/>
  <c r="U84" i="23"/>
  <c r="U83" i="23"/>
  <c r="U82" i="23"/>
  <c r="U81" i="23"/>
  <c r="U80" i="23"/>
  <c r="U79" i="23"/>
  <c r="U78" i="23"/>
  <c r="U77" i="23"/>
  <c r="U76" i="23"/>
  <c r="U75" i="23"/>
  <c r="U74" i="23"/>
  <c r="U73" i="23"/>
  <c r="U72" i="23"/>
  <c r="U71" i="23"/>
  <c r="U70" i="23"/>
  <c r="U69" i="23"/>
  <c r="U68" i="23"/>
  <c r="U67" i="23"/>
  <c r="U66" i="23"/>
  <c r="U65" i="23"/>
  <c r="U64" i="23"/>
  <c r="U63" i="23"/>
  <c r="U62" i="23"/>
  <c r="U61" i="23"/>
  <c r="U60" i="23"/>
  <c r="U59" i="23"/>
  <c r="U58" i="23"/>
  <c r="U57" i="23"/>
  <c r="U56" i="23"/>
  <c r="U55" i="23"/>
  <c r="U54" i="23"/>
  <c r="U53" i="23"/>
  <c r="U52" i="23"/>
  <c r="U50" i="23"/>
  <c r="U49" i="23"/>
  <c r="U48" i="23"/>
  <c r="U47" i="23"/>
  <c r="U46" i="23"/>
  <c r="U45" i="23"/>
  <c r="U44" i="23"/>
  <c r="U43" i="23"/>
  <c r="U42" i="23"/>
  <c r="U41" i="23"/>
  <c r="U40" i="23"/>
  <c r="U39" i="23"/>
  <c r="U38" i="23"/>
  <c r="U37" i="23"/>
  <c r="U36" i="23"/>
  <c r="U35" i="23"/>
  <c r="U34" i="23"/>
  <c r="U33" i="23"/>
  <c r="U32" i="23"/>
  <c r="U31" i="23"/>
  <c r="U30" i="23"/>
  <c r="U29" i="23"/>
  <c r="U28" i="23"/>
  <c r="U27" i="23"/>
  <c r="U26" i="23"/>
  <c r="U25" i="23"/>
  <c r="U24" i="23"/>
  <c r="U23" i="23"/>
  <c r="U22" i="23"/>
  <c r="U21" i="23"/>
  <c r="U20" i="23"/>
  <c r="U19" i="23"/>
  <c r="U18" i="23"/>
  <c r="U17" i="23"/>
  <c r="U16" i="23"/>
  <c r="K185" i="23"/>
  <c r="J185" i="23"/>
  <c r="U195" i="23" l="1"/>
  <c r="U222" i="23"/>
  <c r="U121" i="23"/>
  <c r="S232" i="23"/>
  <c r="S222" i="23"/>
  <c r="S195" i="23"/>
  <c r="S190" i="23"/>
  <c r="S185" i="23"/>
  <c r="S121" i="23"/>
  <c r="S51" i="23"/>
  <c r="R121" i="23"/>
  <c r="R232" i="23"/>
  <c r="R234" i="23" s="1"/>
  <c r="R222" i="23"/>
  <c r="R195" i="23"/>
  <c r="R190" i="23"/>
  <c r="R185" i="23"/>
  <c r="R51" i="23"/>
  <c r="U190" i="23" l="1"/>
  <c r="U51" i="23"/>
  <c r="U185" i="23"/>
  <c r="K236" i="23" l="1"/>
  <c r="I236" i="23"/>
  <c r="N236" i="23"/>
  <c r="N234" i="23"/>
  <c r="L234" i="23"/>
  <c r="J234" i="23"/>
  <c r="I234" i="23"/>
  <c r="Q232" i="23"/>
  <c r="P232" i="23"/>
  <c r="O232" i="23"/>
  <c r="M232" i="23"/>
  <c r="L232" i="23"/>
  <c r="K232" i="23"/>
  <c r="J232" i="23"/>
  <c r="I232" i="23"/>
  <c r="H232" i="23"/>
  <c r="G232" i="23"/>
  <c r="N232" i="23"/>
  <c r="Q222" i="23"/>
  <c r="P222" i="23"/>
  <c r="O222" i="23"/>
  <c r="M222" i="23"/>
  <c r="L222" i="23"/>
  <c r="K222" i="23"/>
  <c r="J222" i="23"/>
  <c r="I222" i="23"/>
  <c r="H222" i="23"/>
  <c r="G222" i="23"/>
  <c r="Q195" i="23"/>
  <c r="M195" i="23"/>
  <c r="L195" i="23"/>
  <c r="K195" i="23"/>
  <c r="J195" i="23"/>
  <c r="I195" i="23"/>
  <c r="H195" i="23"/>
  <c r="G195" i="23"/>
  <c r="M190" i="23"/>
  <c r="L190" i="23"/>
  <c r="K190" i="23"/>
  <c r="J190" i="23"/>
  <c r="I190" i="23"/>
  <c r="N190" i="23"/>
  <c r="Q185" i="23"/>
  <c r="P185" i="23"/>
  <c r="O185" i="23"/>
  <c r="M185" i="23"/>
  <c r="L185" i="23"/>
  <c r="I185" i="23"/>
  <c r="H152" i="23"/>
  <c r="H185" i="23" s="1"/>
  <c r="G152" i="23"/>
  <c r="G185" i="23" s="1"/>
  <c r="Q121" i="23"/>
  <c r="P121" i="23"/>
  <c r="O121" i="23"/>
  <c r="M121" i="23"/>
  <c r="L121" i="23"/>
  <c r="K121" i="23"/>
  <c r="J121" i="23"/>
  <c r="I121" i="23"/>
  <c r="H121" i="23"/>
  <c r="G121" i="23"/>
  <c r="Q51" i="23"/>
  <c r="P51" i="23"/>
  <c r="O51" i="23"/>
  <c r="M51" i="23"/>
  <c r="L51" i="23"/>
  <c r="K51" i="23"/>
  <c r="J51" i="23"/>
  <c r="I51" i="23"/>
  <c r="H51" i="23"/>
  <c r="G51" i="23"/>
  <c r="R236" i="23" l="1"/>
  <c r="G237" i="23"/>
  <c r="K237" i="23"/>
  <c r="P237" i="23"/>
  <c r="H237" i="23"/>
  <c r="Q237" i="23"/>
  <c r="I237" i="23"/>
  <c r="M237" i="23"/>
  <c r="L237" i="23"/>
  <c r="J237" i="23"/>
  <c r="O237" i="23"/>
  <c r="N51" i="23"/>
  <c r="N195" i="23"/>
  <c r="N222" i="23" s="1"/>
  <c r="N185" i="23"/>
  <c r="N121" i="23"/>
  <c r="T236" i="23" l="1"/>
  <c r="T237" i="23" s="1"/>
  <c r="R237" i="23"/>
  <c r="S236" i="23"/>
  <c r="S237" i="23" s="1"/>
  <c r="U237" i="23" s="1"/>
  <c r="N237" i="23"/>
</calcChain>
</file>

<file path=xl/sharedStrings.xml><?xml version="1.0" encoding="utf-8"?>
<sst xmlns="http://schemas.openxmlformats.org/spreadsheetml/2006/main" count="465" uniqueCount="457">
  <si>
    <t>OBJETO</t>
  </si>
  <si>
    <t>CUENTA</t>
  </si>
  <si>
    <t>SUBCUENTA</t>
  </si>
  <si>
    <t>AUX</t>
  </si>
  <si>
    <t>CONCEPTO</t>
  </si>
  <si>
    <t>ENERO</t>
  </si>
  <si>
    <t>FEBRERO</t>
  </si>
  <si>
    <t>MARZO</t>
  </si>
  <si>
    <t>ABRIL</t>
  </si>
  <si>
    <t>MAYO</t>
  </si>
  <si>
    <t>JUNIO</t>
  </si>
  <si>
    <t>JULIO</t>
  </si>
  <si>
    <t>SEPTIEMBRE</t>
  </si>
  <si>
    <t>TOTALES</t>
  </si>
  <si>
    <t>REMUNERACIONES Y CONTRIBUCIONES</t>
  </si>
  <si>
    <t>2.1.1.1.01</t>
  </si>
  <si>
    <t>Sueldos fijos</t>
  </si>
  <si>
    <t>2.1.1.2.06</t>
  </si>
  <si>
    <t>Jornales</t>
  </si>
  <si>
    <t>2.1.1.2.08</t>
  </si>
  <si>
    <t>Personal de carácter temporal</t>
  </si>
  <si>
    <t>2.1.1.4.01</t>
  </si>
  <si>
    <t>Sueldo Anual No. 13</t>
  </si>
  <si>
    <t>2.1.1.5.01</t>
  </si>
  <si>
    <t>2.1.1.5.03</t>
  </si>
  <si>
    <t>Prestación laboral por desvinculación</t>
  </si>
  <si>
    <t>2.1.1.6.01</t>
  </si>
  <si>
    <t>Vacaciones</t>
  </si>
  <si>
    <t>2.1.2.1.01</t>
  </si>
  <si>
    <t>Primas por antigüedad</t>
  </si>
  <si>
    <t>2.1.2.2.04</t>
  </si>
  <si>
    <t>Prima de transporte</t>
  </si>
  <si>
    <t>2.1.2.2.05</t>
  </si>
  <si>
    <t>Compensación servicios de seguridad</t>
  </si>
  <si>
    <t>Pago de horas extraordinarias</t>
  </si>
  <si>
    <t>2.1.2.2.06</t>
  </si>
  <si>
    <t>Incentivo por Rendimiento Individual</t>
  </si>
  <si>
    <t>2.1.2.2.16</t>
  </si>
  <si>
    <t>Incentivo por labor humanitaria</t>
  </si>
  <si>
    <t>2.1.3.1.01</t>
  </si>
  <si>
    <t>Dietas en el país</t>
  </si>
  <si>
    <t>2.1.3.2.01</t>
  </si>
  <si>
    <t>Gastos de representación en el país</t>
  </si>
  <si>
    <t>2.1.4.2.01</t>
  </si>
  <si>
    <t>Bono escolar</t>
  </si>
  <si>
    <t>2.1.4.2.04</t>
  </si>
  <si>
    <t>Otras gratificaciones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</si>
  <si>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</si>
  <si>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</si>
  <si>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</si>
  <si>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</si>
  <si>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</si>
  <si>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CONTRATACION DE SERVICIOS</t>
  </si>
  <si>
    <t>2.2.1.2.01</t>
  </si>
  <si>
    <t>Servicios telefónico de larga distancia</t>
  </si>
  <si>
    <t>2.2.1.3.01</t>
  </si>
  <si>
    <t>Teléfono local</t>
  </si>
  <si>
    <t>2.2.1.5.01</t>
  </si>
  <si>
    <t>Servicio de internet y televisión por cable</t>
  </si>
  <si>
    <t>2.2.1.6.01</t>
  </si>
  <si>
    <t>Energía eléctrica</t>
  </si>
  <si>
    <t>2.2.1.7.01</t>
  </si>
  <si>
    <t>Agua</t>
  </si>
  <si>
    <t>2.2.2.2.01</t>
  </si>
  <si>
    <t>Impresión, encuadernación y rotulación</t>
  </si>
  <si>
    <t>2.2.1.8.01</t>
  </si>
  <si>
    <t>Recolección de residuos</t>
  </si>
  <si>
    <t>2.2.2.1.01</t>
  </si>
  <si>
    <t>Publicidad y propaganda</t>
  </si>
  <si>
    <t>2.2.4.1.01</t>
  </si>
  <si>
    <t>Pasajes y gastos de transporte</t>
  </si>
  <si>
    <t>2.2.4.2.01</t>
  </si>
  <si>
    <t>Fletes</t>
  </si>
  <si>
    <t>2.2.4.3.01</t>
  </si>
  <si>
    <t>Almacenaje</t>
  </si>
  <si>
    <t>2.2.8.2.01</t>
  </si>
  <si>
    <t>2.2.4.4.01</t>
  </si>
  <si>
    <t>Peaje</t>
  </si>
  <si>
    <t>2.2.5.1.01</t>
  </si>
  <si>
    <t>Alquileres y rentas de edificaciones y locales</t>
  </si>
  <si>
    <t>2.2.5.4.01</t>
  </si>
  <si>
    <t>Alquileres de equipos de transporte, tracción y elevación</t>
  </si>
  <si>
    <t>2.2.5.7.01</t>
  </si>
  <si>
    <t>Alquileres de equipos de construcción y movimiento de tierras</t>
  </si>
  <si>
    <t>2.2.5.8.01</t>
  </si>
  <si>
    <t>2.2.6.2.01</t>
  </si>
  <si>
    <t>Seguro de bienes muebles</t>
  </si>
  <si>
    <t>2.2.6.3.01</t>
  </si>
  <si>
    <t>Seguros de personas</t>
  </si>
  <si>
    <t>2.2.7.1.01</t>
  </si>
  <si>
    <t>2.2.7.1.02</t>
  </si>
  <si>
    <t>2.2.7.1.06</t>
  </si>
  <si>
    <t>Mantenimiento y reparación de instalaciones eléctricas</t>
  </si>
  <si>
    <t>2.2.7.1.07</t>
  </si>
  <si>
    <t>Mantenimiento, rep., servicios de pintura y sus derivados</t>
  </si>
  <si>
    <t>2.2.7.2.06</t>
  </si>
  <si>
    <t>Mantenimiento y reparación de equipos de transporte, tracción y elevación</t>
  </si>
  <si>
    <t>2.2.7.2.07</t>
  </si>
  <si>
    <t>Mantenimiento y reparación de equipos industriales y producción</t>
  </si>
  <si>
    <t>2.2.7.2.08</t>
  </si>
  <si>
    <t>Servicios de mantenimiento, reparación, desmonte e instalación</t>
  </si>
  <si>
    <t>2.2.8.1.01</t>
  </si>
  <si>
    <t>Gastos judiciales</t>
  </si>
  <si>
    <t>Comisiones y gastos</t>
  </si>
  <si>
    <t>2.2.8.3.01</t>
  </si>
  <si>
    <t>Servicios sanitarios médicos y veterinarios</t>
  </si>
  <si>
    <t>2.2.8.6.01</t>
  </si>
  <si>
    <t>Eventos generales</t>
  </si>
  <si>
    <t>2.2.8.6.02</t>
  </si>
  <si>
    <t>Festividades</t>
  </si>
  <si>
    <t>2.2.8.7.01</t>
  </si>
  <si>
    <t>Servicios de ingeniería, arquitectura, investigaciones y análisis de factibilidad</t>
  </si>
  <si>
    <t>2.2.8.7.04</t>
  </si>
  <si>
    <t>Servicios de capacitación</t>
  </si>
  <si>
    <t>2.2.8.7.05</t>
  </si>
  <si>
    <t>Servicios de informática y sistemas computarizados</t>
  </si>
  <si>
    <t>2.2.8.7.06</t>
  </si>
  <si>
    <t>Otros servicios técnicos profesionales</t>
  </si>
  <si>
    <t>2.2.8.8.01</t>
  </si>
  <si>
    <t>Impuestos</t>
  </si>
  <si>
    <t>2.2.8.9.01</t>
  </si>
  <si>
    <t>Intereses devengados internos por instituciones financieras</t>
  </si>
  <si>
    <t>2.2.8.9.05</t>
  </si>
  <si>
    <t>Otros gastos operativos instituciones empresariales</t>
  </si>
  <si>
    <t>2.2.9.1.01</t>
  </si>
  <si>
    <t>Otras contrataciones de servicios</t>
  </si>
  <si>
    <t>2.2.9.2.01</t>
  </si>
  <si>
    <t>Servicios de alimentación</t>
  </si>
  <si>
    <t>MATERIALES Y SUMINISTROS</t>
  </si>
  <si>
    <t>2.3.1.1.01</t>
  </si>
  <si>
    <t>Alimentos y bebidas para personas</t>
  </si>
  <si>
    <t>2.3.1.3.02</t>
  </si>
  <si>
    <t>2.3.1.3.03</t>
  </si>
  <si>
    <t>Productos forestales</t>
  </si>
  <si>
    <t>Productos agrícolas</t>
  </si>
  <si>
    <t>2.3.1.4.01</t>
  </si>
  <si>
    <t>Madera, corcho y sus manufacturas</t>
  </si>
  <si>
    <t>2.3.2.1.01</t>
  </si>
  <si>
    <t>Hilados, fibras y telas</t>
  </si>
  <si>
    <t>2.3.2.2.01</t>
  </si>
  <si>
    <t>Acabados textiles</t>
  </si>
  <si>
    <t>2.3.2.3.01</t>
  </si>
  <si>
    <t>Prendas y accesorios de vestir</t>
  </si>
  <si>
    <t>2.3.2.4.01</t>
  </si>
  <si>
    <t>Calzados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</si>
  <si>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</si>
  <si>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</si>
  <si>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</si>
  <si>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</si>
  <si>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</si>
  <si>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</si>
  <si>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2.3.3.4.01</t>
  </si>
  <si>
    <t>Libros, revistas y periódicos</t>
  </si>
  <si>
    <t>2.3.4.2.01</t>
  </si>
  <si>
    <t>Productos medicinales para uso veterinario</t>
  </si>
  <si>
    <t>2.3.4.1.01</t>
  </si>
  <si>
    <t>Productos medicinales para uso humano</t>
  </si>
  <si>
    <t>2.3.5.2.01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</si>
  <si>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</si>
  <si>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</si>
  <si>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</si>
  <si>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</si>
  <si>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</si>
  <si>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</si>
  <si>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2.3.6.1.01</t>
  </si>
  <si>
    <t>Productos de cemento</t>
  </si>
  <si>
    <t>2.3.6.1.02</t>
  </si>
  <si>
    <t>Productos de cal</t>
  </si>
  <si>
    <t>2.3.6.1.03</t>
  </si>
  <si>
    <t>Productos de asbestos</t>
  </si>
  <si>
    <t>2.3.6.1.05</t>
  </si>
  <si>
    <t>Productos de arcilla y derivados</t>
  </si>
  <si>
    <t>2.3.6.2.01</t>
  </si>
  <si>
    <t>Productos de vidrio</t>
  </si>
  <si>
    <t>2.3.6.2.02</t>
  </si>
  <si>
    <t>Productos de loza</t>
  </si>
  <si>
    <t>2.3.6.2.03</t>
  </si>
  <si>
    <t>Productos de porcelana</t>
  </si>
  <si>
    <t>2.3.6.3.04</t>
  </si>
  <si>
    <t>2.3.6.3.03</t>
  </si>
  <si>
    <t>Estructuras metálicas acabadas</t>
  </si>
  <si>
    <t>2.3.6.3.06</t>
  </si>
  <si>
    <t>Productos metálicos</t>
  </si>
  <si>
    <t>2.3.6.3.07</t>
  </si>
  <si>
    <t>Otros productos metálicos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</si>
  <si>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</si>
  <si>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</si>
  <si>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</si>
  <si>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</si>
  <si>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</si>
  <si>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</si>
  <si>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</si>
  <si>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</si>
  <si>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2.3.7.1.06</t>
  </si>
  <si>
    <t>2.3.7.2.03</t>
  </si>
  <si>
    <t>Productos químicos de uso personal y de laboratorios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</si>
  <si>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</si>
  <si>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</si>
  <si>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</si>
  <si>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</si>
  <si>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</si>
  <si>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</si>
  <si>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</si>
  <si>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</si>
  <si>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>2.3.8.8.01</t>
  </si>
  <si>
    <t>Decoraciones y trastes</t>
  </si>
  <si>
    <t>2.3.9.1.01</t>
  </si>
  <si>
    <t>Material para limpieza</t>
  </si>
  <si>
    <t>2.3.9.5.01</t>
  </si>
  <si>
    <t>Útiles de cocina y comedor</t>
  </si>
  <si>
    <t>2.3.9.2.01</t>
  </si>
  <si>
    <t>2.3.9.6.01</t>
  </si>
  <si>
    <t>Productos eléctricos y afines</t>
  </si>
  <si>
    <t>2.3.9.7.01</t>
  </si>
  <si>
    <t>Productos y útiles veterinarios</t>
  </si>
  <si>
    <t>2.3.9.8.01</t>
  </si>
  <si>
    <t>Repuestos</t>
  </si>
  <si>
    <t>2.3.9.9.01</t>
  </si>
  <si>
    <t>Productos y Utiles Varios  n.i.p</t>
  </si>
  <si>
    <t>2.3.9.9.04</t>
  </si>
  <si>
    <t>Productos y utiles de defensa y seguridad</t>
  </si>
  <si>
    <t>TRANSFERENCIAS CORRIENTES</t>
  </si>
  <si>
    <t>BIENES MUEBLES,INMUEBLES E INTANGIBLES</t>
  </si>
  <si>
    <t>2.6.1.1.01</t>
  </si>
  <si>
    <t>Muebles, equipos de oficina y estantería</t>
  </si>
  <si>
    <t>2.6.1.2.01</t>
  </si>
  <si>
    <t>Muebles de alojamiento</t>
  </si>
  <si>
    <t>2.6.1.3.01</t>
  </si>
  <si>
    <t>Equipos de tecnología de la información y comunicación</t>
  </si>
  <si>
    <t>2.6.1.4.01</t>
  </si>
  <si>
    <t>Electrodomésticos</t>
  </si>
  <si>
    <t>2.6.1.9.01</t>
  </si>
  <si>
    <t>Otros Mobiliarios y Equipos no Identificados Precedentemente</t>
  </si>
  <si>
    <t>2.6.2.1.01</t>
  </si>
  <si>
    <t>Equipos y Aparatos Audiovisuales</t>
  </si>
  <si>
    <t>2.6.2.3.01</t>
  </si>
  <si>
    <t>Cámaras fotográficas y de video</t>
  </si>
  <si>
    <t>2.6.3.1.01</t>
  </si>
  <si>
    <t>Equipo médico y de laboratorio</t>
  </si>
  <si>
    <t>2.6.4.1.01</t>
  </si>
  <si>
    <t>Automóviles y camiones</t>
  </si>
  <si>
    <t>2.6.4.8.01</t>
  </si>
  <si>
    <t>Otros equipos de transporte</t>
  </si>
  <si>
    <t>2.6.5.2.01</t>
  </si>
  <si>
    <t>Maquinaria y equipo industrial</t>
  </si>
  <si>
    <t>2.6.5.3.01</t>
  </si>
  <si>
    <t>Maquinaria y equipo de construcción</t>
  </si>
  <si>
    <t>2.6.5.4.01</t>
  </si>
  <si>
    <t>Sistemas y equipos de climatización</t>
  </si>
  <si>
    <t>2.6.5.5.01</t>
  </si>
  <si>
    <t>2.6.5.6.01</t>
  </si>
  <si>
    <t>Equipo de generación eléctrica</t>
  </si>
  <si>
    <t>2.6.5.7.01</t>
  </si>
  <si>
    <t>Máquinas-herramientas</t>
  </si>
  <si>
    <t>2.6.5.8.01</t>
  </si>
  <si>
    <t>Otros equipos</t>
  </si>
  <si>
    <t>2.6.7.9.01</t>
  </si>
  <si>
    <t>Semillas, cultivos, plantas y árboles  que generan productos  recurrentes</t>
  </si>
  <si>
    <t>2.6.8.3.01</t>
  </si>
  <si>
    <t>Programas de informática</t>
  </si>
  <si>
    <t>2.6.8.8.01</t>
  </si>
  <si>
    <t>Licencias Informáticas</t>
  </si>
  <si>
    <t xml:space="preserve">2.6.9.1.01 </t>
  </si>
  <si>
    <t>Adquisición de mejoras no residenciales</t>
  </si>
  <si>
    <t>OBRAS</t>
  </si>
  <si>
    <t>2.7.1.3.01</t>
  </si>
  <si>
    <t>Obras para edificación de otras estructuras</t>
  </si>
  <si>
    <t>2.7.1.4.01</t>
  </si>
  <si>
    <t>Mejoras de tierras y terrenos</t>
  </si>
  <si>
    <t>2.7.2.1.01</t>
  </si>
  <si>
    <t>2.7.2.4.01</t>
  </si>
  <si>
    <t>Infraestructura terrestre y obras anexas</t>
  </si>
  <si>
    <t>Totales Generales========&gt;</t>
  </si>
  <si>
    <t>2.1.2.2</t>
  </si>
  <si>
    <t>COMPENSACION</t>
  </si>
  <si>
    <t>2.1.4.2</t>
  </si>
  <si>
    <t>2.1.5.1</t>
  </si>
  <si>
    <t>2.1.3.1</t>
  </si>
  <si>
    <t>DIETAS</t>
  </si>
  <si>
    <t>OTRAS GRATIFICACIONES Y BONIFICACIONES</t>
  </si>
  <si>
    <t>2.2.1</t>
  </si>
  <si>
    <t>SERVICIOS BASICOS</t>
  </si>
  <si>
    <t>2.2.2</t>
  </si>
  <si>
    <t>PUBLICIDAD, IMPRESIÓN Y ENCUADERNACIÓN</t>
  </si>
  <si>
    <t>VIATICOS</t>
  </si>
  <si>
    <t>2.2.4</t>
  </si>
  <si>
    <t>TRANSPORTE Y ALMACENAJE</t>
  </si>
  <si>
    <t>2.2.5</t>
  </si>
  <si>
    <t>ALQUILERES Y RENTAS</t>
  </si>
  <si>
    <t xml:space="preserve">Otros alquileres </t>
  </si>
  <si>
    <t>2.2.6</t>
  </si>
  <si>
    <t>SEGUROS</t>
  </si>
  <si>
    <t>2.2.7</t>
  </si>
  <si>
    <t>SERVICIOS DE CONSERVACIÓN, REPS. MENORES E INSTALACIONES TEMPORALES</t>
  </si>
  <si>
    <t>2.2.7.2</t>
  </si>
  <si>
    <t>Mantenimiento y reparación de maquinarias y equipos</t>
  </si>
  <si>
    <t>2.2.8</t>
  </si>
  <si>
    <t>OTROS SERVICIOS NO INCLUIDOS EN CONCEPTOS ANTERIORES</t>
  </si>
  <si>
    <t>2.3.5</t>
  </si>
  <si>
    <t>PRODUCTOS DE CUERO, CAUCHO Y PLÁSTICO</t>
  </si>
  <si>
    <t>2.3.7</t>
  </si>
  <si>
    <t>COMBUSTIBLES, LUBRICANTES, PRODUCTOS QUÍMICOS Y CONEXOS</t>
  </si>
  <si>
    <t>2.3.9</t>
  </si>
  <si>
    <t>PRODUCTOS Y ÚTILES VARIOS</t>
  </si>
  <si>
    <t>2.7.1</t>
  </si>
  <si>
    <t>2.7.2</t>
  </si>
  <si>
    <t>OBRAS EN EDIFICACIONES</t>
  </si>
  <si>
    <t>INFRAESTRUCTURA</t>
  </si>
  <si>
    <t>2.7.2.9.01</t>
  </si>
  <si>
    <t>Obras en plantas industriales, hidrocarburos y minas</t>
  </si>
  <si>
    <t>2.2.7.1.04</t>
  </si>
  <si>
    <t>2.2.8.8</t>
  </si>
  <si>
    <t>Impuestos, derechos y tasas</t>
  </si>
  <si>
    <t>2.2.9</t>
  </si>
  <si>
    <t>OTRAS CONTRATACIONES DE SERVICIOS</t>
  </si>
  <si>
    <t>2.3.2.3</t>
  </si>
  <si>
    <t>2.3.6.4.04</t>
  </si>
  <si>
    <t>Piedra, arcilla y arena</t>
  </si>
  <si>
    <t>Ayudas y donaciones a personas</t>
  </si>
  <si>
    <t>Prestaciones Economicas</t>
  </si>
  <si>
    <t>2.1.1.5</t>
  </si>
  <si>
    <t>Prestaciones económicas</t>
  </si>
  <si>
    <t>2.2.1.3</t>
  </si>
  <si>
    <t>2.3.1.3</t>
  </si>
  <si>
    <t>Productos agroforestales y pecuarios</t>
  </si>
  <si>
    <t>2.3.9.8</t>
  </si>
  <si>
    <t>Repuestos y accesorios menores</t>
  </si>
  <si>
    <t>2.6.5.2</t>
  </si>
  <si>
    <t>2.4.2.1.01</t>
  </si>
  <si>
    <t>Útiles y materiales de escrit., ofic. e informática</t>
  </si>
  <si>
    <t>2.2.1.6.03</t>
  </si>
  <si>
    <t>Energía eléctrica para comercialización</t>
  </si>
  <si>
    <t>2.2.7.2.01</t>
  </si>
  <si>
    <t>Mantenimiento y reparación de muebles y equipos de oficina</t>
  </si>
  <si>
    <t>2.7.2.6-01</t>
  </si>
  <si>
    <t>Infraestructura y plantaciones agrícolas</t>
  </si>
  <si>
    <t>2.1.5.2</t>
  </si>
  <si>
    <t>2.1.5.3</t>
  </si>
  <si>
    <t>Productos de Cueros y pieles</t>
  </si>
  <si>
    <t>2.2.3.1</t>
  </si>
  <si>
    <t>Útiles destinados a actividades deportivas, culturales y recreativas</t>
  </si>
  <si>
    <t>2.1.1.2.09</t>
  </si>
  <si>
    <t>Personal de carácter eventual</t>
  </si>
  <si>
    <t>2.2.3.1.01</t>
  </si>
  <si>
    <t>2.5.1.2.01</t>
  </si>
  <si>
    <t>2.1.5.1.01</t>
  </si>
  <si>
    <t>CONSTRIBUCIONES AL SEGURO DE SALUD</t>
  </si>
  <si>
    <t>CONSTRIBUCIONES AL SEGURO DE PENSIONES</t>
  </si>
  <si>
    <t>CONSTRIBUCIONES AL SEGURO DE RIESGO LABORAL</t>
  </si>
  <si>
    <t>2.1.5.4</t>
  </si>
  <si>
    <t>CONSTRIBUCIONES AL PLAN DE RETIRO COMPLEMENTARIO</t>
  </si>
  <si>
    <t>Contribuciones al plan de retiro complementario</t>
  </si>
  <si>
    <t>2.1.1.3.01</t>
  </si>
  <si>
    <t>Sueldos por Pension</t>
  </si>
  <si>
    <t>Teléfono</t>
  </si>
  <si>
    <t>Transferencias de capital a asociaciones privadas sin fines de lucro</t>
  </si>
  <si>
    <t xml:space="preserve">Herramientas menores </t>
  </si>
  <si>
    <t>CONSEJO ESTATAL DEL AZUCAR (CEA.)</t>
  </si>
  <si>
    <t>EJECUCIÓN DE GASTOS Y APLICACIONES FINANCIERAS.</t>
  </si>
  <si>
    <t>VALORE EN RD$</t>
  </si>
  <si>
    <t xml:space="preserve">SUB-CAPITULO: </t>
  </si>
  <si>
    <t xml:space="preserve">DAF-: </t>
  </si>
  <si>
    <t>2.8.1.1.02</t>
  </si>
  <si>
    <t>Concesión de Préstamos de empresas privadas externas</t>
  </si>
  <si>
    <t>2.2.7.2.02</t>
  </si>
  <si>
    <t>2.2.7.2.99</t>
  </si>
  <si>
    <t>2.1.5.4.01</t>
  </si>
  <si>
    <t>Productos y utiles Diversos</t>
  </si>
  <si>
    <t>2.3.9.9.05</t>
  </si>
  <si>
    <t>Aportaciones de Capital al Poder Legislativo</t>
  </si>
  <si>
    <t>2.5.2.1.01</t>
  </si>
  <si>
    <t>2.2.7.1.03</t>
  </si>
  <si>
    <t>Limpieza y desmalezamiento de terrenos</t>
  </si>
  <si>
    <t>2.5.9.1.01</t>
  </si>
  <si>
    <t>2.5.5.2.02</t>
  </si>
  <si>
    <t>TRANSFERENCIA DE CAPITAL</t>
  </si>
  <si>
    <r>
      <rPr>
        <b/>
        <sz val="10"/>
        <color rgb="FF000000"/>
        <rFont val="Calibri"/>
        <family val="2"/>
        <scheme val="minor"/>
      </rPr>
      <t>CAPITULO.:</t>
    </r>
    <r>
      <rPr>
        <sz val="10"/>
        <color rgb="FF000000"/>
        <rFont val="Calibri"/>
        <family val="2"/>
        <scheme val="minor"/>
      </rPr>
      <t xml:space="preserve"> 6110</t>
    </r>
  </si>
  <si>
    <r>
      <rPr>
        <b/>
        <sz val="10"/>
        <color rgb="FF000000"/>
        <rFont val="Calibri"/>
        <family val="2"/>
        <scheme val="minor"/>
      </rPr>
      <t xml:space="preserve">INSTITUCION: </t>
    </r>
    <r>
      <rPr>
        <sz val="10"/>
        <color rgb="FF000000"/>
        <rFont val="Calibri"/>
        <family val="2"/>
        <scheme val="minor"/>
      </rPr>
      <t xml:space="preserve"> CONSEJO ESTATAL DEL AZÚCAR.</t>
    </r>
  </si>
  <si>
    <r>
      <rPr>
        <b/>
        <sz val="10"/>
        <color rgb="FF000000"/>
        <rFont val="Calibri"/>
        <family val="2"/>
        <scheme val="minor"/>
      </rPr>
      <t>NUMERO DE ENTRADA:</t>
    </r>
    <r>
      <rPr>
        <sz val="10"/>
        <color rgb="FF000000"/>
        <rFont val="Calibri"/>
        <family val="2"/>
        <scheme val="minor"/>
      </rPr>
      <t xml:space="preserve"> 8</t>
    </r>
  </si>
  <si>
    <t>Gas natural</t>
  </si>
  <si>
    <t>2.3.7.1.07</t>
  </si>
  <si>
    <t>2.4.1.2.01</t>
  </si>
  <si>
    <t>Equipo de comunicación, telecomunicaciones y señalización</t>
  </si>
  <si>
    <t>2.3.9.3.01</t>
  </si>
  <si>
    <t>Carrocerias y remolques</t>
  </si>
  <si>
    <t>2.6.4.2.01</t>
  </si>
  <si>
    <t>2.2.7.1.99</t>
  </si>
  <si>
    <t>lavanderia</t>
  </si>
  <si>
    <t>2.2.8.5.02</t>
  </si>
  <si>
    <t>ADQUISICION DE ACTIVOS FINANCIEROS CON FINES DE POLÍTICAS</t>
  </si>
  <si>
    <t>2.2.5.2.01</t>
  </si>
  <si>
    <t>Alquileres de Máquinas y equipos de producción</t>
  </si>
  <si>
    <t>Servicios especiales de mantenimiento y reparación</t>
  </si>
  <si>
    <t>2.1.2.2.01</t>
  </si>
  <si>
    <t>Prima por antiguedad</t>
  </si>
  <si>
    <t>2.3.7.1.03</t>
  </si>
  <si>
    <t>2.1.2.2.08</t>
  </si>
  <si>
    <r>
      <rPr>
        <b/>
        <sz val="10"/>
        <color rgb="FF000000"/>
        <rFont val="Calibri"/>
        <family val="2"/>
        <scheme val="minor"/>
      </rPr>
      <t>AÑO:</t>
    </r>
    <r>
      <rPr>
        <sz val="10"/>
        <color rgb="FF000000"/>
        <rFont val="Calibri"/>
        <family val="2"/>
        <scheme val="minor"/>
      </rPr>
      <t xml:space="preserve"> 2024</t>
    </r>
  </si>
  <si>
    <t>2.3.6.3.05</t>
  </si>
  <si>
    <t>2.2.8.8.03</t>
  </si>
  <si>
    <t>Tasas</t>
  </si>
  <si>
    <t>2.7.1.2.01</t>
  </si>
  <si>
    <t>2.3.9.8.02</t>
  </si>
  <si>
    <t>Otros mantenimientos, reparaciones y sus derivados, no identificados precedentemente.</t>
  </si>
  <si>
    <t>2.2.9.2.03</t>
  </si>
  <si>
    <t>Servicio de catering</t>
  </si>
  <si>
    <t>Gastos de representación en el exterior</t>
  </si>
  <si>
    <t>2.1.3.2.02</t>
  </si>
  <si>
    <t>2.2.8.4.01</t>
  </si>
  <si>
    <t>Servicios funerarios y gastos conexos</t>
  </si>
  <si>
    <t>Servicios Juridicos</t>
  </si>
  <si>
    <t>2.2.8.7.02</t>
  </si>
  <si>
    <t>AGOSTO</t>
  </si>
  <si>
    <t>Keroseno</t>
  </si>
  <si>
    <t>Accesorios</t>
  </si>
  <si>
    <t>GASTOS DEVENGADOS</t>
  </si>
  <si>
    <t>PRESUPUESTO APROBADO</t>
  </si>
  <si>
    <t>PRESUPUESTO MODIFICADO</t>
  </si>
  <si>
    <t>2.1.2.2.03</t>
  </si>
  <si>
    <t>Compensacion Especiales</t>
  </si>
  <si>
    <t>Viaticos dentro del país</t>
  </si>
  <si>
    <t>2.2.3.2.01</t>
  </si>
  <si>
    <t>Viaticos fuera del pais</t>
  </si>
  <si>
    <t>2.2.6.9.01</t>
  </si>
  <si>
    <t>Otros Seguros</t>
  </si>
  <si>
    <t>Mantenimiento y reparaciones menores en edificaciones</t>
  </si>
  <si>
    <t>Mantenimiento y reparación de obras de ingeniería civilo infraestructura</t>
  </si>
  <si>
    <t>Mantenimiento y reparacion de muebles y equipos tecnologia e informacion</t>
  </si>
  <si>
    <t>Otros servicios de mantenimiento y reparacion de maquinaria</t>
  </si>
  <si>
    <t>2.2.9.8.02</t>
  </si>
  <si>
    <t>2.3.5.1.01</t>
  </si>
  <si>
    <t>Productos de cuero</t>
  </si>
  <si>
    <t>Productos de hojalata</t>
  </si>
  <si>
    <t>Lubricantes: Aceite de motor, transmisión, de dirección, de diferencial, de frenos, Aceite hidraulico y para sistemas de refrigeración.</t>
  </si>
  <si>
    <t>Utiles menores Medicos quirurgicos y de laboratorio</t>
  </si>
  <si>
    <t>2.3.9.4.01</t>
  </si>
  <si>
    <t>2.4.1.2.02</t>
  </si>
  <si>
    <t>Ayudas y donaciones  ocasional a hogares y personas</t>
  </si>
  <si>
    <t>Disminucion de Ctas por Pagar Internas de Corto Plazo</t>
  </si>
  <si>
    <t>Otras Transferencias de capital a instituciones publicas financieras monetarias</t>
  </si>
  <si>
    <t>Transferencia del capital destinada instituciones publicas</t>
  </si>
  <si>
    <t>Obras para edificaciónes no residencial</t>
  </si>
  <si>
    <t>Obras hidraúlicas y sanitarias</t>
  </si>
  <si>
    <t>OCTUBRE</t>
  </si>
  <si>
    <t xml:space="preserve">2.4.4.1.01 </t>
  </si>
  <si>
    <t>Transferencias corrientes a empresas públicas no financieras nacionales 
para servicios personales</t>
  </si>
  <si>
    <t>2.6.5.1.01</t>
  </si>
  <si>
    <t>Maquinaria y equipo agropecuario</t>
  </si>
  <si>
    <t>NOVIEMBRE</t>
  </si>
  <si>
    <t>2.6.4.7.01</t>
  </si>
  <si>
    <t>Equipo de elevación</t>
  </si>
  <si>
    <t>2.6.5.2.02</t>
  </si>
  <si>
    <t>Maquinaria y equipo para el tratamiento y suministro de agua</t>
  </si>
  <si>
    <r>
      <rPr>
        <b/>
        <sz val="10"/>
        <color rgb="FF000000"/>
        <rFont val="Calibri"/>
        <family val="2"/>
        <scheme val="minor"/>
      </rPr>
      <t>DESCRIPCION GASTO:</t>
    </r>
    <r>
      <rPr>
        <sz val="10"/>
        <color rgb="FF000000"/>
        <rFont val="Calibri"/>
        <family val="2"/>
        <scheme val="minor"/>
      </rPr>
      <t xml:space="preserve"> INFORME DE EJECUCION MES DE ENERO A DICIEMBRE 2024.</t>
    </r>
  </si>
  <si>
    <t>PERIODO:  01 DE ENERO AL 31 DE DICIEMBRE 2024.</t>
  </si>
  <si>
    <r>
      <t xml:space="preserve">FECHA: </t>
    </r>
    <r>
      <rPr>
        <sz val="10"/>
        <color rgb="FF000000"/>
        <rFont val="Calibri"/>
        <family val="2"/>
        <scheme val="minor"/>
      </rPr>
      <t>31/12/2024.</t>
    </r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</si>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</sst>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10"/>
      <color rgb="FF000000"/>
      <name val="Calibri"/>
      <family val="2"/>
      <scheme val="minor"/>
    </font>
    <font>
      <b/>
      <u/>
      <sz val="9"/>
      <color theme="1"/>
      <name val="Verdana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Verdana"/>
      <family val="2"/>
    </font>
    <font>
      <sz val="11"/>
      <name val="Verdana"/>
      <family val="2"/>
    </font>
    <font>
      <u/>
      <sz val="11"/>
      <name val="Verdana"/>
      <family val="2"/>
    </font>
    <font>
      <b/>
      <sz val="11"/>
      <name val="Verdana"/>
      <family val="2"/>
    </font>
    <font>
      <b/>
      <u/>
      <sz val="11"/>
      <name val="Verdana"/>
      <family val="2"/>
    </font>
    <font>
      <b/>
      <sz val="11"/>
      <color theme="1"/>
      <name val="Verdana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EFEFEF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7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2">
    <xf numFmtId="0" fontId="0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6" borderId="0" applyNumberFormat="0" applyBorder="0" applyAlignment="0" applyProtection="0"/>
    <xf numFmtId="0" fontId="18" fillId="23" borderId="44" applyNumberFormat="0" applyAlignment="0" applyProtection="0"/>
    <xf numFmtId="0" fontId="19" fillId="24" borderId="45" applyNumberFormat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0" borderId="47" applyNumberFormat="0" applyFill="0" applyAlignment="0" applyProtection="0"/>
    <xf numFmtId="0" fontId="23" fillId="0" borderId="48" applyNumberFormat="0" applyFill="0" applyAlignment="0" applyProtection="0"/>
    <xf numFmtId="0" fontId="24" fillId="0" borderId="49" applyNumberFormat="0" applyFill="0" applyAlignment="0" applyProtection="0"/>
    <xf numFmtId="0" fontId="24" fillId="0" borderId="0" applyNumberFormat="0" applyFill="0" applyBorder="0" applyAlignment="0" applyProtection="0"/>
    <xf numFmtId="0" fontId="25" fillId="10" borderId="44" applyNumberFormat="0" applyAlignment="0" applyProtection="0"/>
    <xf numFmtId="0" fontId="26" fillId="0" borderId="46" applyNumberFormat="0" applyFill="0" applyAlignment="0" applyProtection="0"/>
    <xf numFmtId="164" fontId="15" fillId="0" borderId="0" applyFont="0" applyFill="0" applyBorder="0" applyAlignment="0" applyProtection="0"/>
    <xf numFmtId="0" fontId="27" fillId="25" borderId="0" applyNumberFormat="0" applyBorder="0" applyAlignment="0" applyProtection="0"/>
    <xf numFmtId="0" fontId="15" fillId="26" borderId="50" applyNumberFormat="0" applyFont="0" applyAlignment="0" applyProtection="0"/>
    <xf numFmtId="0" fontId="28" fillId="23" borderId="51" applyNumberFormat="0" applyAlignment="0" applyProtection="0"/>
    <xf numFmtId="0" fontId="29" fillId="0" borderId="0" applyNumberFormat="0" applyFill="0" applyBorder="0" applyAlignment="0" applyProtection="0"/>
    <xf numFmtId="0" fontId="30" fillId="0" borderId="52" applyNumberFormat="0" applyFill="0" applyAlignment="0" applyProtection="0"/>
    <xf numFmtId="0" fontId="31" fillId="0" borderId="0" applyNumberFormat="0" applyFill="0" applyBorder="0" applyAlignment="0" applyProtection="0"/>
    <xf numFmtId="0" fontId="39" fillId="0" borderId="0"/>
  </cellStyleXfs>
  <cellXfs count="284">
    <xf numFmtId="0" fontId="0" fillId="0" borderId="0" xfId="0"/>
    <xf numFmtId="43" fontId="0" fillId="0" borderId="0" xfId="2" applyFont="1"/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43" fontId="0" fillId="0" borderId="0" xfId="0" applyNumberFormat="1"/>
    <xf numFmtId="0" fontId="12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165" fontId="0" fillId="0" borderId="0" xfId="0" applyNumberFormat="1"/>
    <xf numFmtId="0" fontId="32" fillId="0" borderId="0" xfId="0" applyFont="1"/>
    <xf numFmtId="0" fontId="7" fillId="0" borderId="1" xfId="5" applyFont="1" applyBorder="1" applyAlignment="1">
      <alignment horizontal="left" vertical="center" wrapText="1"/>
    </xf>
    <xf numFmtId="165" fontId="32" fillId="0" borderId="8" xfId="2" applyNumberFormat="1" applyFont="1" applyFill="1" applyBorder="1"/>
    <xf numFmtId="43" fontId="32" fillId="0" borderId="19" xfId="2" applyFont="1" applyFill="1" applyBorder="1"/>
    <xf numFmtId="43" fontId="32" fillId="0" borderId="8" xfId="2" applyFont="1" applyFill="1" applyBorder="1"/>
    <xf numFmtId="43" fontId="32" fillId="0" borderId="13" xfId="2" applyFont="1" applyFill="1" applyBorder="1"/>
    <xf numFmtId="43" fontId="32" fillId="0" borderId="16" xfId="2" applyFont="1" applyFill="1" applyBorder="1"/>
    <xf numFmtId="43" fontId="32" fillId="2" borderId="3" xfId="5" applyNumberFormat="1" applyFont="1" applyFill="1" applyBorder="1"/>
    <xf numFmtId="43" fontId="32" fillId="2" borderId="9" xfId="5" applyNumberFormat="1" applyFont="1" applyFill="1" applyBorder="1"/>
    <xf numFmtId="43" fontId="32" fillId="0" borderId="9" xfId="5" applyNumberFormat="1" applyFont="1" applyBorder="1"/>
    <xf numFmtId="43" fontId="32" fillId="0" borderId="3" xfId="2" applyFont="1" applyFill="1" applyBorder="1"/>
    <xf numFmtId="43" fontId="32" fillId="0" borderId="11" xfId="2" applyFont="1" applyFill="1" applyBorder="1"/>
    <xf numFmtId="43" fontId="32" fillId="0" borderId="3" xfId="5" applyNumberFormat="1" applyFont="1" applyBorder="1"/>
    <xf numFmtId="0" fontId="6" fillId="0" borderId="1" xfId="5" applyFont="1" applyBorder="1" applyAlignment="1">
      <alignment horizontal="left" vertical="center" wrapText="1"/>
    </xf>
    <xf numFmtId="0" fontId="7" fillId="0" borderId="1" xfId="5" applyFont="1" applyBorder="1"/>
    <xf numFmtId="0" fontId="6" fillId="0" borderId="1" xfId="5" applyFont="1" applyBorder="1"/>
    <xf numFmtId="43" fontId="32" fillId="2" borderId="38" xfId="5" applyNumberFormat="1" applyFont="1" applyFill="1" applyBorder="1"/>
    <xf numFmtId="43" fontId="32" fillId="2" borderId="8" xfId="5" applyNumberFormat="1" applyFont="1" applyFill="1" applyBorder="1"/>
    <xf numFmtId="0" fontId="7" fillId="0" borderId="5" xfId="5" applyFont="1" applyBorder="1" applyAlignment="1">
      <alignment horizontal="left" vertical="center" wrapText="1"/>
    </xf>
    <xf numFmtId="43" fontId="32" fillId="0" borderId="34" xfId="2" applyFont="1" applyFill="1" applyBorder="1"/>
    <xf numFmtId="43" fontId="32" fillId="0" borderId="42" xfId="2" applyFont="1" applyFill="1" applyBorder="1"/>
    <xf numFmtId="43" fontId="7" fillId="0" borderId="42" xfId="2" applyFont="1" applyFill="1" applyBorder="1"/>
    <xf numFmtId="43" fontId="32" fillId="0" borderId="15" xfId="2" applyFont="1" applyFill="1" applyBorder="1"/>
    <xf numFmtId="43" fontId="32" fillId="2" borderId="40" xfId="5" applyNumberFormat="1" applyFont="1" applyFill="1" applyBorder="1"/>
    <xf numFmtId="0" fontId="6" fillId="3" borderId="35" xfId="5" applyFont="1" applyFill="1" applyBorder="1"/>
    <xf numFmtId="165" fontId="37" fillId="3" borderId="12" xfId="5" applyNumberFormat="1" applyFont="1" applyFill="1" applyBorder="1"/>
    <xf numFmtId="43" fontId="37" fillId="3" borderId="24" xfId="5" applyNumberFormat="1" applyFont="1" applyFill="1" applyBorder="1"/>
    <xf numFmtId="43" fontId="37" fillId="3" borderId="12" xfId="5" applyNumberFormat="1" applyFont="1" applyFill="1" applyBorder="1"/>
    <xf numFmtId="43" fontId="37" fillId="3" borderId="20" xfId="2" applyFont="1" applyFill="1" applyBorder="1"/>
    <xf numFmtId="43" fontId="37" fillId="3" borderId="12" xfId="2" applyFont="1" applyFill="1" applyBorder="1"/>
    <xf numFmtId="43" fontId="32" fillId="0" borderId="0" xfId="0" applyNumberFormat="1" applyFont="1"/>
    <xf numFmtId="0" fontId="6" fillId="0" borderId="9" xfId="5" applyFont="1" applyBorder="1" applyAlignment="1">
      <alignment horizontal="left"/>
    </xf>
    <xf numFmtId="43" fontId="32" fillId="0" borderId="19" xfId="5" applyNumberFormat="1" applyFont="1" applyBorder="1"/>
    <xf numFmtId="43" fontId="6" fillId="0" borderId="8" xfId="2" applyFont="1" applyFill="1" applyBorder="1"/>
    <xf numFmtId="43" fontId="6" fillId="0" borderId="17" xfId="2" applyFont="1" applyFill="1" applyBorder="1"/>
    <xf numFmtId="43" fontId="6" fillId="0" borderId="16" xfId="2" applyFont="1" applyFill="1" applyBorder="1"/>
    <xf numFmtId="43" fontId="32" fillId="0" borderId="11" xfId="5" applyNumberFormat="1" applyFont="1" applyBorder="1"/>
    <xf numFmtId="0" fontId="7" fillId="0" borderId="13" xfId="5" applyFont="1" applyBorder="1" applyAlignment="1">
      <alignment horizontal="left" vertical="center" wrapText="1"/>
    </xf>
    <xf numFmtId="0" fontId="6" fillId="0" borderId="25" xfId="5" applyFont="1" applyBorder="1" applyAlignment="1">
      <alignment horizontal="left" vertical="center" wrapText="1"/>
    </xf>
    <xf numFmtId="43" fontId="32" fillId="0" borderId="38" xfId="5" applyNumberFormat="1" applyFont="1" applyBorder="1"/>
    <xf numFmtId="43" fontId="32" fillId="0" borderId="40" xfId="5" applyNumberFormat="1" applyFont="1" applyBorder="1"/>
    <xf numFmtId="43" fontId="32" fillId="0" borderId="8" xfId="5" applyNumberFormat="1" applyFont="1" applyBorder="1"/>
    <xf numFmtId="43" fontId="32" fillId="0" borderId="13" xfId="5" applyNumberFormat="1" applyFont="1" applyBorder="1"/>
    <xf numFmtId="0" fontId="32" fillId="0" borderId="0" xfId="0" applyFont="1" applyAlignment="1">
      <alignment vertical="center"/>
    </xf>
    <xf numFmtId="0" fontId="7" fillId="0" borderId="0" xfId="5" applyFont="1" applyAlignment="1">
      <alignment horizontal="left" vertical="center" wrapText="1"/>
    </xf>
    <xf numFmtId="43" fontId="7" fillId="0" borderId="8" xfId="2" applyFont="1" applyFill="1" applyBorder="1" applyAlignment="1"/>
    <xf numFmtId="0" fontId="7" fillId="0" borderId="13" xfId="5" applyFont="1" applyBorder="1" applyAlignment="1">
      <alignment horizontal="left" wrapText="1"/>
    </xf>
    <xf numFmtId="0" fontId="32" fillId="0" borderId="11" xfId="0" applyFont="1" applyBorder="1"/>
    <xf numFmtId="43" fontId="7" fillId="0" borderId="13" xfId="2" applyFont="1" applyFill="1" applyBorder="1" applyAlignment="1"/>
    <xf numFmtId="0" fontId="7" fillId="0" borderId="9" xfId="5" applyFont="1" applyBorder="1" applyAlignment="1">
      <alignment horizontal="left" vertical="center" wrapText="1"/>
    </xf>
    <xf numFmtId="165" fontId="32" fillId="0" borderId="15" xfId="2" applyNumberFormat="1" applyFont="1" applyFill="1" applyBorder="1"/>
    <xf numFmtId="0" fontId="7" fillId="0" borderId="8" xfId="5" applyFont="1" applyBorder="1" applyAlignment="1">
      <alignment horizontal="left" vertical="center" wrapText="1"/>
    </xf>
    <xf numFmtId="43" fontId="32" fillId="0" borderId="15" xfId="5" applyNumberFormat="1" applyFont="1" applyBorder="1"/>
    <xf numFmtId="165" fontId="32" fillId="0" borderId="16" xfId="2" applyNumberFormat="1" applyFont="1" applyFill="1" applyBorder="1"/>
    <xf numFmtId="43" fontId="32" fillId="0" borderId="17" xfId="2" applyFont="1" applyFill="1" applyBorder="1"/>
    <xf numFmtId="0" fontId="7" fillId="0" borderId="4" xfId="5" applyFont="1" applyBorder="1"/>
    <xf numFmtId="0" fontId="6" fillId="0" borderId="4" xfId="5" applyFont="1" applyBorder="1"/>
    <xf numFmtId="43" fontId="32" fillId="0" borderId="42" xfId="5" applyNumberFormat="1" applyFont="1" applyBorder="1"/>
    <xf numFmtId="0" fontId="7" fillId="0" borderId="6" xfId="5" applyFont="1" applyBorder="1" applyAlignment="1">
      <alignment horizontal="left" vertical="center" wrapText="1"/>
    </xf>
    <xf numFmtId="43" fontId="32" fillId="0" borderId="34" xfId="5" applyNumberFormat="1" applyFont="1" applyBorder="1"/>
    <xf numFmtId="0" fontId="7" fillId="0" borderId="42" xfId="5" applyFont="1" applyBorder="1" applyAlignment="1">
      <alignment horizontal="left" vertical="center" wrapText="1"/>
    </xf>
    <xf numFmtId="0" fontId="6" fillId="3" borderId="35" xfId="5" applyFont="1" applyFill="1" applyBorder="1" applyAlignment="1">
      <alignment horizontal="left"/>
    </xf>
    <xf numFmtId="165" fontId="6" fillId="3" borderId="12" xfId="5" applyNumberFormat="1" applyFont="1" applyFill="1" applyBorder="1"/>
    <xf numFmtId="43" fontId="6" fillId="3" borderId="24" xfId="5" applyNumberFormat="1" applyFont="1" applyFill="1" applyBorder="1"/>
    <xf numFmtId="43" fontId="6" fillId="3" borderId="12" xfId="2" applyFont="1" applyFill="1" applyBorder="1"/>
    <xf numFmtId="43" fontId="6" fillId="3" borderId="20" xfId="2" applyFont="1" applyFill="1" applyBorder="1"/>
    <xf numFmtId="43" fontId="37" fillId="3" borderId="20" xfId="5" applyNumberFormat="1" applyFont="1" applyFill="1" applyBorder="1"/>
    <xf numFmtId="165" fontId="32" fillId="0" borderId="13" xfId="2" applyNumberFormat="1" applyFont="1" applyFill="1" applyBorder="1"/>
    <xf numFmtId="43" fontId="32" fillId="0" borderId="25" xfId="5" applyNumberFormat="1" applyFont="1" applyBorder="1"/>
    <xf numFmtId="43" fontId="32" fillId="0" borderId="16" xfId="5" applyNumberFormat="1" applyFont="1" applyBorder="1"/>
    <xf numFmtId="0" fontId="7" fillId="0" borderId="0" xfId="5" applyFont="1"/>
    <xf numFmtId="43" fontId="32" fillId="0" borderId="8" xfId="2" applyFont="1" applyFill="1" applyBorder="1" applyAlignment="1"/>
    <xf numFmtId="165" fontId="32" fillId="2" borderId="13" xfId="2" applyNumberFormat="1" applyFont="1" applyFill="1" applyBorder="1"/>
    <xf numFmtId="43" fontId="32" fillId="0" borderId="0" xfId="2" applyFont="1"/>
    <xf numFmtId="43" fontId="32" fillId="0" borderId="14" xfId="5" applyNumberFormat="1" applyFont="1" applyBorder="1"/>
    <xf numFmtId="0" fontId="32" fillId="0" borderId="14" xfId="0" applyFont="1" applyBorder="1"/>
    <xf numFmtId="43" fontId="32" fillId="0" borderId="0" xfId="5" applyNumberFormat="1" applyFont="1"/>
    <xf numFmtId="165" fontId="32" fillId="2" borderId="8" xfId="2" applyNumberFormat="1" applyFont="1" applyFill="1" applyBorder="1"/>
    <xf numFmtId="165" fontId="32" fillId="0" borderId="14" xfId="5" applyNumberFormat="1" applyFont="1" applyBorder="1"/>
    <xf numFmtId="165" fontId="32" fillId="0" borderId="63" xfId="5" applyNumberFormat="1" applyFont="1" applyBorder="1"/>
    <xf numFmtId="0" fontId="6" fillId="3" borderId="35" xfId="5" applyFont="1" applyFill="1" applyBorder="1" applyAlignment="1">
      <alignment horizontal="left" vertical="center" wrapText="1"/>
    </xf>
    <xf numFmtId="165" fontId="6" fillId="3" borderId="20" xfId="2" applyNumberFormat="1" applyFont="1" applyFill="1" applyBorder="1"/>
    <xf numFmtId="43" fontId="6" fillId="3" borderId="24" xfId="2" applyFont="1" applyFill="1" applyBorder="1"/>
    <xf numFmtId="43" fontId="6" fillId="3" borderId="8" xfId="2" applyFont="1" applyFill="1" applyBorder="1"/>
    <xf numFmtId="43" fontId="6" fillId="3" borderId="12" xfId="5" applyNumberFormat="1" applyFont="1" applyFill="1" applyBorder="1"/>
    <xf numFmtId="0" fontId="7" fillId="0" borderId="25" xfId="5" applyFont="1" applyBorder="1" applyAlignment="1">
      <alignment horizontal="left"/>
    </xf>
    <xf numFmtId="165" fontId="7" fillId="0" borderId="17" xfId="5" applyNumberFormat="1" applyFont="1" applyBorder="1" applyAlignment="1">
      <alignment horizontal="left"/>
    </xf>
    <xf numFmtId="0" fontId="7" fillId="0" borderId="8" xfId="5" applyFont="1" applyBorder="1" applyAlignment="1">
      <alignment horizontal="left"/>
    </xf>
    <xf numFmtId="165" fontId="6" fillId="0" borderId="19" xfId="5" applyNumberFormat="1" applyFont="1" applyBorder="1"/>
    <xf numFmtId="43" fontId="7" fillId="0" borderId="16" xfId="2" applyFont="1" applyFill="1" applyBorder="1"/>
    <xf numFmtId="165" fontId="7" fillId="0" borderId="13" xfId="5" applyNumberFormat="1" applyFont="1" applyBorder="1" applyAlignment="1">
      <alignment horizontal="left"/>
    </xf>
    <xf numFmtId="43" fontId="7" fillId="0" borderId="17" xfId="2" applyFont="1" applyFill="1" applyBorder="1"/>
    <xf numFmtId="43" fontId="6" fillId="0" borderId="13" xfId="2" applyFont="1" applyFill="1" applyBorder="1"/>
    <xf numFmtId="0" fontId="7" fillId="0" borderId="4" xfId="5" applyFont="1" applyBorder="1" applyAlignment="1">
      <alignment horizontal="left"/>
    </xf>
    <xf numFmtId="165" fontId="6" fillId="0" borderId="11" xfId="5" applyNumberFormat="1" applyFont="1" applyBorder="1"/>
    <xf numFmtId="165" fontId="7" fillId="0" borderId="42" xfId="5" applyNumberFormat="1" applyFont="1" applyBorder="1" applyAlignment="1">
      <alignment horizontal="left" vertical="center"/>
    </xf>
    <xf numFmtId="49" fontId="7" fillId="0" borderId="8" xfId="5" applyNumberFormat="1" applyFont="1" applyBorder="1" applyAlignment="1">
      <alignment horizontal="left" vertical="center"/>
    </xf>
    <xf numFmtId="0" fontId="32" fillId="0" borderId="34" xfId="5" applyFont="1" applyBorder="1"/>
    <xf numFmtId="43" fontId="32" fillId="0" borderId="37" xfId="2" applyFont="1" applyFill="1" applyBorder="1" applyAlignment="1"/>
    <xf numFmtId="43" fontId="32" fillId="0" borderId="43" xfId="2" applyFont="1" applyFill="1" applyBorder="1" applyAlignment="1"/>
    <xf numFmtId="43" fontId="32" fillId="0" borderId="42" xfId="2" applyFont="1" applyFill="1" applyBorder="1" applyAlignment="1"/>
    <xf numFmtId="43" fontId="32" fillId="0" borderId="15" xfId="2" applyFont="1" applyFill="1" applyBorder="1" applyAlignment="1"/>
    <xf numFmtId="165" fontId="6" fillId="3" borderId="20" xfId="5" applyNumberFormat="1" applyFont="1" applyFill="1" applyBorder="1" applyAlignment="1">
      <alignment horizontal="left"/>
    </xf>
    <xf numFmtId="43" fontId="6" fillId="3" borderId="21" xfId="2" applyFont="1" applyFill="1" applyBorder="1"/>
    <xf numFmtId="43" fontId="6" fillId="3" borderId="41" xfId="5" applyNumberFormat="1" applyFont="1" applyFill="1" applyBorder="1"/>
    <xf numFmtId="49" fontId="7" fillId="0" borderId="17" xfId="5" applyNumberFormat="1" applyFont="1" applyBorder="1" applyAlignment="1">
      <alignment horizontal="left" vertical="center"/>
    </xf>
    <xf numFmtId="165" fontId="7" fillId="0" borderId="17" xfId="5" applyNumberFormat="1" applyFont="1" applyBorder="1" applyAlignment="1">
      <alignment horizontal="left" vertical="center"/>
    </xf>
    <xf numFmtId="43" fontId="32" fillId="0" borderId="19" xfId="2" applyFont="1" applyBorder="1" applyAlignment="1"/>
    <xf numFmtId="43" fontId="32" fillId="0" borderId="17" xfId="2" applyFont="1" applyFill="1" applyBorder="1" applyAlignment="1"/>
    <xf numFmtId="43" fontId="32" fillId="0" borderId="16" xfId="2" applyFont="1" applyFill="1" applyBorder="1" applyAlignment="1"/>
    <xf numFmtId="43" fontId="32" fillId="0" borderId="18" xfId="5" applyNumberFormat="1" applyFont="1" applyBorder="1"/>
    <xf numFmtId="43" fontId="32" fillId="0" borderId="17" xfId="5" applyNumberFormat="1" applyFont="1" applyBorder="1"/>
    <xf numFmtId="49" fontId="7" fillId="0" borderId="13" xfId="5" applyNumberFormat="1" applyFont="1" applyBorder="1" applyAlignment="1">
      <alignment horizontal="left" vertical="center"/>
    </xf>
    <xf numFmtId="165" fontId="7" fillId="0" borderId="13" xfId="5" applyNumberFormat="1" applyFont="1" applyBorder="1" applyAlignment="1">
      <alignment horizontal="left" vertical="center"/>
    </xf>
    <xf numFmtId="0" fontId="32" fillId="0" borderId="11" xfId="5" applyFont="1" applyBorder="1"/>
    <xf numFmtId="43" fontId="32" fillId="0" borderId="13" xfId="2" applyFont="1" applyFill="1" applyBorder="1" applyAlignment="1"/>
    <xf numFmtId="49" fontId="7" fillId="0" borderId="42" xfId="5" applyNumberFormat="1" applyFont="1" applyBorder="1" applyAlignment="1">
      <alignment horizontal="left" vertical="center"/>
    </xf>
    <xf numFmtId="43" fontId="32" fillId="2" borderId="14" xfId="5" applyNumberFormat="1" applyFont="1" applyFill="1" applyBorder="1"/>
    <xf numFmtId="43" fontId="32" fillId="2" borderId="15" xfId="5" applyNumberFormat="1" applyFont="1" applyFill="1" applyBorder="1"/>
    <xf numFmtId="43" fontId="32" fillId="2" borderId="42" xfId="5" applyNumberFormat="1" applyFont="1" applyFill="1" applyBorder="1"/>
    <xf numFmtId="0" fontId="7" fillId="0" borderId="9" xfId="5" applyFont="1" applyBorder="1" applyAlignment="1">
      <alignment horizontal="left"/>
    </xf>
    <xf numFmtId="165" fontId="7" fillId="0" borderId="17" xfId="2" applyNumberFormat="1" applyFont="1" applyFill="1" applyBorder="1" applyAlignment="1">
      <alignment horizontal="left"/>
    </xf>
    <xf numFmtId="0" fontId="7" fillId="0" borderId="1" xfId="5" applyFont="1" applyBorder="1" applyAlignment="1">
      <alignment horizontal="left"/>
    </xf>
    <xf numFmtId="165" fontId="7" fillId="0" borderId="17" xfId="2" applyNumberFormat="1" applyFont="1" applyBorder="1" applyAlignment="1">
      <alignment horizontal="left"/>
    </xf>
    <xf numFmtId="0" fontId="6" fillId="0" borderId="1" xfId="5" applyFont="1" applyBorder="1" applyAlignment="1">
      <alignment horizontal="left"/>
    </xf>
    <xf numFmtId="0" fontId="7" fillId="0" borderId="6" xfId="5" applyFont="1" applyBorder="1"/>
    <xf numFmtId="0" fontId="6" fillId="0" borderId="43" xfId="5" applyFont="1" applyBorder="1" applyAlignment="1">
      <alignment vertical="center" wrapText="1"/>
    </xf>
    <xf numFmtId="43" fontId="7" fillId="0" borderId="13" xfId="2" applyFont="1" applyFill="1" applyBorder="1"/>
    <xf numFmtId="0" fontId="6" fillId="3" borderId="12" xfId="5" applyFont="1" applyFill="1" applyBorder="1" applyAlignment="1">
      <alignment horizontal="left"/>
    </xf>
    <xf numFmtId="165" fontId="6" fillId="3" borderId="12" xfId="5" applyNumberFormat="1" applyFont="1" applyFill="1" applyBorder="1" applyAlignment="1">
      <alignment horizontal="left"/>
    </xf>
    <xf numFmtId="0" fontId="7" fillId="0" borderId="12" xfId="5" applyFont="1" applyBorder="1" applyAlignment="1">
      <alignment horizontal="left" vertical="center" wrapText="1"/>
    </xf>
    <xf numFmtId="165" fontId="7" fillId="0" borderId="12" xfId="5" applyNumberFormat="1" applyFont="1" applyBorder="1" applyAlignment="1">
      <alignment horizontal="left" vertical="center" wrapText="1"/>
    </xf>
    <xf numFmtId="43" fontId="32" fillId="0" borderId="12" xfId="2" applyFont="1" applyBorder="1"/>
    <xf numFmtId="43" fontId="32" fillId="0" borderId="12" xfId="2" applyFont="1" applyFill="1" applyBorder="1"/>
    <xf numFmtId="43" fontId="32" fillId="0" borderId="12" xfId="2" applyFont="1" applyFill="1" applyBorder="1" applyAlignment="1"/>
    <xf numFmtId="43" fontId="32" fillId="0" borderId="12" xfId="5" applyNumberFormat="1" applyFont="1" applyBorder="1"/>
    <xf numFmtId="0" fontId="5" fillId="3" borderId="31" xfId="5" applyFont="1" applyFill="1" applyBorder="1" applyAlignment="1">
      <alignment horizontal="left"/>
    </xf>
    <xf numFmtId="165" fontId="5" fillId="3" borderId="60" xfId="5" applyNumberFormat="1" applyFont="1" applyFill="1" applyBorder="1" applyAlignment="1">
      <alignment horizontal="left"/>
    </xf>
    <xf numFmtId="0" fontId="5" fillId="3" borderId="59" xfId="5" applyFont="1" applyFill="1" applyBorder="1" applyAlignment="1">
      <alignment horizontal="left"/>
    </xf>
    <xf numFmtId="43" fontId="6" fillId="3" borderId="59" xfId="2" applyFont="1" applyFill="1" applyBorder="1"/>
    <xf numFmtId="165" fontId="6" fillId="3" borderId="60" xfId="5" applyNumberFormat="1" applyFont="1" applyFill="1" applyBorder="1"/>
    <xf numFmtId="43" fontId="6" fillId="3" borderId="31" xfId="2" applyFont="1" applyFill="1" applyBorder="1"/>
    <xf numFmtId="43" fontId="6" fillId="3" borderId="60" xfId="2" applyFont="1" applyFill="1" applyBorder="1"/>
    <xf numFmtId="43" fontId="6" fillId="3" borderId="64" xfId="5" applyNumberFormat="1" applyFont="1" applyFill="1" applyBorder="1"/>
    <xf numFmtId="43" fontId="6" fillId="3" borderId="60" xfId="5" applyNumberFormat="1" applyFont="1" applyFill="1" applyBorder="1"/>
    <xf numFmtId="0" fontId="7" fillId="0" borderId="40" xfId="5" applyFont="1" applyBorder="1" applyAlignment="1">
      <alignment wrapText="1"/>
    </xf>
    <xf numFmtId="165" fontId="7" fillId="0" borderId="37" xfId="5" applyNumberFormat="1" applyFont="1" applyBorder="1" applyAlignment="1">
      <alignment wrapText="1"/>
    </xf>
    <xf numFmtId="0" fontId="7" fillId="0" borderId="36" xfId="5" applyFont="1" applyBorder="1" applyAlignment="1">
      <alignment wrapText="1"/>
    </xf>
    <xf numFmtId="165" fontId="32" fillId="0" borderId="36" xfId="5" applyNumberFormat="1" applyFont="1" applyBorder="1"/>
    <xf numFmtId="43" fontId="32" fillId="0" borderId="37" xfId="2" applyFont="1" applyFill="1" applyBorder="1"/>
    <xf numFmtId="43" fontId="32" fillId="0" borderId="0" xfId="2" applyFont="1" applyBorder="1"/>
    <xf numFmtId="4" fontId="7" fillId="0" borderId="37" xfId="5" applyNumberFormat="1" applyFont="1" applyBorder="1"/>
    <xf numFmtId="0" fontId="6" fillId="3" borderId="24" xfId="5" applyFont="1" applyFill="1" applyBorder="1"/>
    <xf numFmtId="165" fontId="6" fillId="3" borderId="24" xfId="5" applyNumberFormat="1" applyFont="1" applyFill="1" applyBorder="1"/>
    <xf numFmtId="43" fontId="6" fillId="3" borderId="35" xfId="2" applyFont="1" applyFill="1" applyBorder="1"/>
    <xf numFmtId="43" fontId="6" fillId="3" borderId="13" xfId="2" applyFont="1" applyFill="1" applyBorder="1"/>
    <xf numFmtId="4" fontId="32" fillId="0" borderId="0" xfId="0" applyNumberFormat="1" applyFont="1"/>
    <xf numFmtId="0" fontId="7" fillId="0" borderId="0" xfId="5" applyFont="1" applyAlignment="1">
      <alignment horizontal="center" vertical="center" wrapText="1"/>
    </xf>
    <xf numFmtId="0" fontId="8" fillId="0" borderId="0" xfId="5" applyFont="1" applyAlignment="1">
      <alignment horizontal="center" vertical="center"/>
    </xf>
    <xf numFmtId="165" fontId="8" fillId="0" borderId="0" xfId="5" applyNumberFormat="1" applyFont="1" applyAlignment="1">
      <alignment horizontal="center" vertical="center"/>
    </xf>
    <xf numFmtId="165" fontId="4" fillId="0" borderId="0" xfId="5" applyNumberFormat="1" applyFont="1"/>
    <xf numFmtId="43" fontId="1" fillId="0" borderId="0" xfId="2" applyFont="1" applyAlignment="1"/>
    <xf numFmtId="0" fontId="1" fillId="0" borderId="0" xfId="5"/>
    <xf numFmtId="0" fontId="38" fillId="0" borderId="0" xfId="5" applyFont="1" applyAlignment="1">
      <alignment horizontal="right" vertical="center"/>
    </xf>
    <xf numFmtId="165" fontId="38" fillId="0" borderId="0" xfId="5" applyNumberFormat="1" applyFont="1" applyAlignment="1">
      <alignment horizontal="center" vertical="center"/>
    </xf>
    <xf numFmtId="0" fontId="33" fillId="0" borderId="0" xfId="5" applyFont="1"/>
    <xf numFmtId="4" fontId="7" fillId="0" borderId="0" xfId="5" applyNumberFormat="1" applyFont="1"/>
    <xf numFmtId="43" fontId="32" fillId="2" borderId="13" xfId="5" applyNumberFormat="1" applyFont="1" applyFill="1" applyBorder="1"/>
    <xf numFmtId="43" fontId="32" fillId="0" borderId="65" xfId="5" applyNumberFormat="1" applyFont="1" applyBorder="1"/>
    <xf numFmtId="43" fontId="6" fillId="3" borderId="20" xfId="5" applyNumberFormat="1" applyFont="1" applyFill="1" applyBorder="1"/>
    <xf numFmtId="43" fontId="32" fillId="0" borderId="66" xfId="5" applyNumberFormat="1" applyFont="1" applyBorder="1"/>
    <xf numFmtId="43" fontId="32" fillId="0" borderId="67" xfId="5" applyNumberFormat="1" applyFont="1" applyBorder="1"/>
    <xf numFmtId="43" fontId="32" fillId="0" borderId="68" xfId="5" applyNumberFormat="1" applyFont="1" applyBorder="1"/>
    <xf numFmtId="49" fontId="7" fillId="0" borderId="6" xfId="5" applyNumberFormat="1" applyFont="1" applyBorder="1" applyAlignment="1">
      <alignment horizontal="left" vertical="center" wrapText="1"/>
    </xf>
    <xf numFmtId="0" fontId="6" fillId="0" borderId="0" xfId="5" applyFont="1" applyAlignment="1">
      <alignment horizontal="left"/>
    </xf>
    <xf numFmtId="165" fontId="6" fillId="0" borderId="0" xfId="5" applyNumberFormat="1" applyFont="1" applyAlignment="1">
      <alignment horizontal="right"/>
    </xf>
    <xf numFmtId="43" fontId="6" fillId="0" borderId="0" xfId="5" applyNumberFormat="1" applyFont="1" applyAlignment="1">
      <alignment horizontal="right"/>
    </xf>
    <xf numFmtId="0" fontId="6" fillId="0" borderId="33" xfId="5" applyFont="1" applyBorder="1" applyAlignment="1">
      <alignment horizontal="right"/>
    </xf>
    <xf numFmtId="0" fontId="6" fillId="0" borderId="0" xfId="5" applyFont="1" applyAlignment="1">
      <alignment horizontal="right"/>
    </xf>
    <xf numFmtId="166" fontId="6" fillId="0" borderId="0" xfId="5" applyNumberFormat="1" applyFont="1" applyAlignment="1">
      <alignment horizontal="right"/>
    </xf>
    <xf numFmtId="165" fontId="6" fillId="0" borderId="23" xfId="5" applyNumberFormat="1" applyFont="1" applyBorder="1" applyAlignment="1">
      <alignment horizontal="right"/>
    </xf>
    <xf numFmtId="43" fontId="6" fillId="0" borderId="23" xfId="5" applyNumberFormat="1" applyFont="1" applyBorder="1" applyAlignment="1">
      <alignment horizontal="right"/>
    </xf>
    <xf numFmtId="166" fontId="6" fillId="0" borderId="24" xfId="5" applyNumberFormat="1" applyFont="1" applyBorder="1" applyAlignment="1">
      <alignment horizontal="right"/>
    </xf>
    <xf numFmtId="43" fontId="32" fillId="0" borderId="70" xfId="5" applyNumberFormat="1" applyFont="1" applyBorder="1"/>
    <xf numFmtId="43" fontId="32" fillId="0" borderId="71" xfId="5" applyNumberFormat="1" applyFont="1" applyBorder="1"/>
    <xf numFmtId="0" fontId="32" fillId="0" borderId="8" xfId="0" applyFont="1" applyBorder="1"/>
    <xf numFmtId="43" fontId="32" fillId="0" borderId="37" xfId="5" applyNumberFormat="1" applyFont="1" applyBorder="1"/>
    <xf numFmtId="165" fontId="32" fillId="0" borderId="69" xfId="5" applyNumberFormat="1" applyFont="1" applyBorder="1"/>
    <xf numFmtId="165" fontId="32" fillId="0" borderId="8" xfId="5" applyNumberFormat="1" applyFont="1" applyBorder="1"/>
    <xf numFmtId="165" fontId="32" fillId="0" borderId="65" xfId="5" applyNumberFormat="1" applyFont="1" applyBorder="1"/>
    <xf numFmtId="165" fontId="6" fillId="0" borderId="69" xfId="5" applyNumberFormat="1" applyFont="1" applyBorder="1"/>
    <xf numFmtId="165" fontId="6" fillId="0" borderId="8" xfId="5" applyNumberFormat="1" applyFont="1" applyBorder="1"/>
    <xf numFmtId="165" fontId="32" fillId="2" borderId="15" xfId="2" applyNumberFormat="1" applyFont="1" applyFill="1" applyBorder="1"/>
    <xf numFmtId="165" fontId="6" fillId="3" borderId="12" xfId="2" applyNumberFormat="1" applyFont="1" applyFill="1" applyBorder="1"/>
    <xf numFmtId="49" fontId="7" fillId="0" borderId="15" xfId="5" applyNumberFormat="1" applyFont="1" applyBorder="1" applyAlignment="1">
      <alignment horizontal="left" vertical="center"/>
    </xf>
    <xf numFmtId="49" fontId="7" fillId="0" borderId="16" xfId="5" applyNumberFormat="1" applyFont="1" applyBorder="1" applyAlignment="1">
      <alignment horizontal="left" vertical="center"/>
    </xf>
    <xf numFmtId="43" fontId="7" fillId="0" borderId="37" xfId="2" applyFont="1" applyBorder="1"/>
    <xf numFmtId="0" fontId="13" fillId="4" borderId="57" xfId="5" applyFont="1" applyFill="1" applyBorder="1" applyAlignment="1">
      <alignment horizontal="center" vertical="center" wrapText="1"/>
    </xf>
    <xf numFmtId="0" fontId="36" fillId="3" borderId="62" xfId="5" applyFont="1" applyFill="1" applyBorder="1"/>
    <xf numFmtId="0" fontId="6" fillId="3" borderId="20" xfId="5" applyFont="1" applyFill="1" applyBorder="1" applyAlignment="1">
      <alignment horizontal="center" vertical="center" wrapText="1"/>
    </xf>
    <xf numFmtId="0" fontId="33" fillId="3" borderId="21" xfId="5" applyFont="1" applyFill="1" applyBorder="1"/>
    <xf numFmtId="0" fontId="33" fillId="3" borderId="22" xfId="5" applyFont="1" applyFill="1" applyBorder="1"/>
    <xf numFmtId="0" fontId="7" fillId="0" borderId="1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center" wrapText="1"/>
    </xf>
    <xf numFmtId="0" fontId="33" fillId="3" borderId="24" xfId="5" applyFont="1" applyFill="1" applyBorder="1"/>
    <xf numFmtId="0" fontId="7" fillId="0" borderId="33" xfId="5" applyFont="1" applyBorder="1" applyAlignment="1">
      <alignment horizontal="center" vertical="center" wrapText="1"/>
    </xf>
    <xf numFmtId="0" fontId="7" fillId="0" borderId="23" xfId="5" applyFont="1" applyBorder="1" applyAlignment="1">
      <alignment horizontal="center" vertical="center" wrapText="1"/>
    </xf>
    <xf numFmtId="0" fontId="7" fillId="0" borderId="41" xfId="5" applyFont="1" applyBorder="1" applyAlignment="1">
      <alignment horizontal="center" vertical="center" wrapText="1"/>
    </xf>
    <xf numFmtId="0" fontId="6" fillId="3" borderId="58" xfId="5" applyFont="1" applyFill="1" applyBorder="1" applyAlignment="1">
      <alignment horizontal="center" vertical="center" wrapText="1"/>
    </xf>
    <xf numFmtId="0" fontId="33" fillId="3" borderId="61" xfId="5" applyFont="1" applyFill="1" applyBorder="1"/>
    <xf numFmtId="0" fontId="33" fillId="3" borderId="32" xfId="5" applyFont="1" applyFill="1" applyBorder="1"/>
    <xf numFmtId="0" fontId="7" fillId="0" borderId="40" xfId="5" applyFont="1" applyBorder="1" applyAlignment="1">
      <alignment horizontal="center" vertical="center" wrapText="1"/>
    </xf>
    <xf numFmtId="0" fontId="33" fillId="0" borderId="0" xfId="5" applyFont="1"/>
    <xf numFmtId="0" fontId="33" fillId="0" borderId="39" xfId="5" applyFont="1" applyBorder="1"/>
    <xf numFmtId="0" fontId="7" fillId="0" borderId="8" xfId="5" applyFont="1" applyBorder="1" applyAlignment="1">
      <alignment horizontal="center" vertical="center" wrapText="1"/>
    </xf>
    <xf numFmtId="0" fontId="33" fillId="0" borderId="8" xfId="5" applyFont="1" applyBorder="1"/>
    <xf numFmtId="0" fontId="7" fillId="0" borderId="5" xfId="5" applyFont="1" applyBorder="1" applyAlignment="1">
      <alignment horizontal="center" vertical="center" wrapText="1"/>
    </xf>
    <xf numFmtId="0" fontId="33" fillId="0" borderId="6" xfId="5" applyFont="1" applyBorder="1"/>
    <xf numFmtId="0" fontId="33" fillId="0" borderId="7" xfId="5" applyFont="1" applyBorder="1"/>
    <xf numFmtId="0" fontId="6" fillId="0" borderId="1" xfId="5" applyFont="1" applyBorder="1" applyAlignment="1">
      <alignment horizontal="center" vertical="center" wrapText="1"/>
    </xf>
    <xf numFmtId="0" fontId="6" fillId="0" borderId="4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40" xfId="5" applyFont="1" applyBorder="1" applyAlignment="1">
      <alignment horizontal="center" vertical="center" wrapText="1"/>
    </xf>
    <xf numFmtId="0" fontId="6" fillId="0" borderId="0" xfId="5" applyFont="1" applyAlignment="1">
      <alignment horizontal="center" vertical="center" wrapText="1"/>
    </xf>
    <xf numFmtId="0" fontId="6" fillId="0" borderId="36" xfId="5" applyFont="1" applyBorder="1" applyAlignment="1">
      <alignment horizontal="center" vertical="center" wrapText="1"/>
    </xf>
    <xf numFmtId="0" fontId="40" fillId="0" borderId="6" xfId="5" applyFont="1" applyBorder="1"/>
    <xf numFmtId="0" fontId="40" fillId="0" borderId="7" xfId="5" applyFont="1" applyBorder="1"/>
    <xf numFmtId="0" fontId="7" fillId="0" borderId="16" xfId="5" applyFont="1" applyBorder="1" applyAlignment="1">
      <alignment horizontal="center" vertical="center" wrapText="1"/>
    </xf>
    <xf numFmtId="0" fontId="33" fillId="0" borderId="16" xfId="5" applyFont="1" applyBorder="1"/>
    <xf numFmtId="0" fontId="7" fillId="0" borderId="15" xfId="5" applyFont="1" applyBorder="1" applyAlignment="1">
      <alignment horizontal="center" vertical="center" wrapText="1"/>
    </xf>
    <xf numFmtId="0" fontId="33" fillId="0" borderId="15" xfId="5" applyFont="1" applyBorder="1"/>
    <xf numFmtId="0" fontId="7" fillId="0" borderId="9" xfId="5" applyFont="1" applyBorder="1" applyAlignment="1">
      <alignment horizontal="center" vertical="center" wrapText="1"/>
    </xf>
    <xf numFmtId="0" fontId="7" fillId="0" borderId="25" xfId="5" applyFont="1" applyBorder="1" applyAlignment="1">
      <alignment horizontal="center" vertical="center" wrapText="1"/>
    </xf>
    <xf numFmtId="0" fontId="7" fillId="0" borderId="10" xfId="5" applyFont="1" applyBorder="1" applyAlignment="1">
      <alignment horizontal="center" vertical="center" wrapText="1"/>
    </xf>
    <xf numFmtId="0" fontId="33" fillId="0" borderId="4" xfId="5" applyFont="1" applyBorder="1"/>
    <xf numFmtId="0" fontId="33" fillId="0" borderId="2" xfId="5" applyFont="1" applyBorder="1"/>
    <xf numFmtId="0" fontId="7" fillId="0" borderId="13" xfId="5" applyFont="1" applyBorder="1" applyAlignment="1">
      <alignment horizontal="center" vertical="center" wrapText="1"/>
    </xf>
    <xf numFmtId="0" fontId="7" fillId="0" borderId="14" xfId="5" applyFont="1" applyBorder="1" applyAlignment="1">
      <alignment horizontal="center" vertical="center" wrapText="1"/>
    </xf>
    <xf numFmtId="0" fontId="7" fillId="0" borderId="11" xfId="5" applyFont="1" applyBorder="1" applyAlignment="1">
      <alignment horizontal="center" vertical="center" wrapText="1"/>
    </xf>
    <xf numFmtId="0" fontId="6" fillId="0" borderId="17" xfId="5" applyFont="1" applyBorder="1" applyAlignment="1">
      <alignment horizontal="center" vertical="center" wrapText="1"/>
    </xf>
    <xf numFmtId="0" fontId="6" fillId="0" borderId="18" xfId="5" applyFont="1" applyBorder="1" applyAlignment="1">
      <alignment horizontal="center" vertical="center" wrapText="1"/>
    </xf>
    <xf numFmtId="0" fontId="6" fillId="0" borderId="19" xfId="5" applyFont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/>
    </xf>
    <xf numFmtId="0" fontId="6" fillId="0" borderId="9" xfId="5" applyFont="1" applyBorder="1" applyAlignment="1">
      <alignment horizontal="center" vertical="center" wrapText="1"/>
    </xf>
    <xf numFmtId="0" fontId="6" fillId="0" borderId="25" xfId="5" applyFont="1" applyBorder="1" applyAlignment="1">
      <alignment horizontal="center" vertical="center" wrapText="1"/>
    </xf>
    <xf numFmtId="0" fontId="6" fillId="0" borderId="10" xfId="5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3" fillId="4" borderId="56" xfId="5" applyFont="1" applyFill="1" applyBorder="1" applyAlignment="1">
      <alignment horizontal="center" vertical="center" wrapText="1"/>
    </xf>
    <xf numFmtId="0" fontId="36" fillId="3" borderId="61" xfId="5" applyFont="1" applyFill="1" applyBorder="1"/>
    <xf numFmtId="43" fontId="13" fillId="4" borderId="55" xfId="2" applyFont="1" applyFill="1" applyBorder="1" applyAlignment="1">
      <alignment horizontal="center" vertical="center" wrapText="1"/>
    </xf>
    <xf numFmtId="43" fontId="36" fillId="3" borderId="60" xfId="2" applyFont="1" applyFill="1" applyBorder="1"/>
    <xf numFmtId="0" fontId="5" fillId="4" borderId="55" xfId="5" applyFont="1" applyFill="1" applyBorder="1" applyAlignment="1">
      <alignment horizontal="center" vertical="center" wrapText="1"/>
    </xf>
    <xf numFmtId="0" fontId="35" fillId="3" borderId="60" xfId="5" applyFont="1" applyFill="1" applyBorder="1"/>
    <xf numFmtId="43" fontId="5" fillId="4" borderId="55" xfId="2" applyFont="1" applyFill="1" applyBorder="1" applyAlignment="1">
      <alignment horizontal="center" vertical="center" wrapText="1"/>
    </xf>
    <xf numFmtId="43" fontId="35" fillId="3" borderId="60" xfId="2" applyFont="1" applyFill="1" applyBorder="1"/>
    <xf numFmtId="0" fontId="5" fillId="4" borderId="53" xfId="5" applyFont="1" applyFill="1" applyBorder="1" applyAlignment="1">
      <alignment horizontal="center" vertical="center" textRotation="255" wrapText="1"/>
    </xf>
    <xf numFmtId="0" fontId="5" fillId="4" borderId="54" xfId="5" applyFont="1" applyFill="1" applyBorder="1" applyAlignment="1">
      <alignment horizontal="center" vertical="center" textRotation="255" wrapText="1"/>
    </xf>
    <xf numFmtId="0" fontId="5" fillId="4" borderId="58" xfId="5" applyFont="1" applyFill="1" applyBorder="1" applyAlignment="1">
      <alignment horizontal="center" vertical="center" textRotation="255" wrapText="1"/>
    </xf>
    <xf numFmtId="0" fontId="5" fillId="4" borderId="59" xfId="5" applyFont="1" applyFill="1" applyBorder="1" applyAlignment="1">
      <alignment horizontal="center" vertical="center" textRotation="255" wrapText="1"/>
    </xf>
    <xf numFmtId="0" fontId="5" fillId="4" borderId="26" xfId="5" applyFont="1" applyFill="1" applyBorder="1" applyAlignment="1">
      <alignment horizontal="center" vertical="center" textRotation="255" wrapText="1"/>
    </xf>
    <xf numFmtId="0" fontId="33" fillId="3" borderId="28" xfId="5" applyFont="1" applyFill="1" applyBorder="1"/>
    <xf numFmtId="0" fontId="5" fillId="4" borderId="27" xfId="5" applyFont="1" applyFill="1" applyBorder="1" applyAlignment="1">
      <alignment horizontal="center" vertical="center" textRotation="255" wrapText="1"/>
    </xf>
    <xf numFmtId="0" fontId="33" fillId="3" borderId="29" xfId="5" applyFont="1" applyFill="1" applyBorder="1"/>
    <xf numFmtId="0" fontId="5" fillId="4" borderId="29" xfId="5" applyFont="1" applyFill="1" applyBorder="1" applyAlignment="1">
      <alignment horizontal="center" vertical="center" textRotation="255" wrapText="1"/>
    </xf>
    <xf numFmtId="0" fontId="13" fillId="4" borderId="30" xfId="5" applyFont="1" applyFill="1" applyBorder="1" applyAlignment="1">
      <alignment horizontal="center" vertical="center"/>
    </xf>
    <xf numFmtId="0" fontId="34" fillId="3" borderId="31" xfId="5" applyFont="1" applyFill="1" applyBorder="1"/>
    <xf numFmtId="165" fontId="5" fillId="4" borderId="55" xfId="5" applyNumberFormat="1" applyFont="1" applyFill="1" applyBorder="1" applyAlignment="1">
      <alignment horizontal="center" vertical="center" wrapText="1"/>
    </xf>
    <xf numFmtId="165" fontId="35" fillId="3" borderId="60" xfId="5" applyNumberFormat="1" applyFont="1" applyFill="1" applyBorder="1"/>
  </cellXfs>
  <cellStyles count="52">
    <cellStyle name="20% - Accent1" xfId="9" xr:uid="{09D5D0DB-23EF-4E79-A608-24FA81111000}"/>
    <cellStyle name="20% - Accent2" xfId="10" xr:uid="{06B1CCBB-F646-48FF-9BCC-AB333829BAEE}"/>
    <cellStyle name="20% - Accent3" xfId="11" xr:uid="{CD6E790F-E29B-483E-B7E6-0D2B18E92641}"/>
    <cellStyle name="20% - Accent4" xfId="12" xr:uid="{5FF71A46-FB40-4C81-AE45-C72DA8970C61}"/>
    <cellStyle name="20% - Accent5" xfId="13" xr:uid="{924EA17F-05D9-49CB-9321-08ABE47329C9}"/>
    <cellStyle name="20% - Accent6" xfId="14" xr:uid="{73BE1795-6BEF-4272-AF74-3A18B32AD056}"/>
    <cellStyle name="40% - Accent1" xfId="15" xr:uid="{260F3563-4F05-46C7-8833-D5FDDF7D6BF3}"/>
    <cellStyle name="40% - Accent2" xfId="16" xr:uid="{0A2162FE-F56B-483F-A84F-65C00B852F5D}"/>
    <cellStyle name="40% - Accent3" xfId="17" xr:uid="{55F73BBB-A48E-4ABF-A0C3-6CD4EA93032C}"/>
    <cellStyle name="40% - Accent4" xfId="18" xr:uid="{3503A6A0-56E6-4380-A6EA-857E4770A6BD}"/>
    <cellStyle name="40% - Accent5" xfId="19" xr:uid="{6735F519-89D9-43A0-964F-6E2B0CDCBCC3}"/>
    <cellStyle name="40% - Accent6" xfId="20" xr:uid="{6887AA71-511E-4BC9-8365-D3E5DAB0E6A1}"/>
    <cellStyle name="60% - Accent1" xfId="21" xr:uid="{7685BE88-9D33-4823-8A20-2C54DB1FF8DF}"/>
    <cellStyle name="60% - Accent2" xfId="22" xr:uid="{E86263E5-27C8-44A7-B4BB-87C649A52B26}"/>
    <cellStyle name="60% - Accent3" xfId="23" xr:uid="{18ACAB7F-E426-488C-9CAB-0FAC6824B7E6}"/>
    <cellStyle name="60% - Accent4" xfId="24" xr:uid="{816E5E51-3487-43A1-A462-162F63D3EB19}"/>
    <cellStyle name="60% - Accent5" xfId="25" xr:uid="{34A24506-E39B-4CD6-B07D-ACEF338CE023}"/>
    <cellStyle name="60% - Accent6" xfId="26" xr:uid="{026201D4-C785-4F0B-9F25-4B544C6B0A92}"/>
    <cellStyle name="Accent1" xfId="27" xr:uid="{B087EEB7-C5C7-49A4-93A5-BD2CCE6CD30C}"/>
    <cellStyle name="Accent2" xfId="28" xr:uid="{F04C4508-5988-4503-B2B7-3758CBA5AAE0}"/>
    <cellStyle name="Accent3" xfId="29" xr:uid="{23E2A3A2-B26D-4C43-A561-C5EDE1364CB9}"/>
    <cellStyle name="Accent4" xfId="30" xr:uid="{2E6737AD-95CA-4281-B230-44FD89D8414D}"/>
    <cellStyle name="Accent5" xfId="31" xr:uid="{10770F21-C884-450F-B7BD-0E0C8986DB66}"/>
    <cellStyle name="Accent6" xfId="32" xr:uid="{1F6F51D4-7676-4699-8885-8EF3B9EF1443}"/>
    <cellStyle name="Bad" xfId="33" xr:uid="{332E2B21-2413-4E9C-AB47-1DFF93E7D242}"/>
    <cellStyle name="Calculation" xfId="34" xr:uid="{EEB62DB8-BCA2-4B41-8859-7EE6FD765696}"/>
    <cellStyle name="Check Cell" xfId="35" xr:uid="{597B41E7-A9E5-4DB1-B1B9-F340A5CBB018}"/>
    <cellStyle name="Explanatory Text" xfId="36" xr:uid="{26B72131-1603-4EBD-BD66-8C0FFB274C9D}"/>
    <cellStyle name="Good" xfId="37" xr:uid="{E650FC7E-79BC-4236-9290-0E53C16CC5CB}"/>
    <cellStyle name="Heading 1" xfId="38" xr:uid="{02529537-1293-4949-83DF-DE391955E027}"/>
    <cellStyle name="Heading 2" xfId="39" xr:uid="{2404054E-B684-4E8E-A0FD-948C7B8D80E8}"/>
    <cellStyle name="Heading 3" xfId="40" xr:uid="{95D00823-3161-42FB-87B4-B6033EB45CCB}"/>
    <cellStyle name="Heading 4" xfId="41" xr:uid="{A1DED137-2E7F-4603-9204-906D291A3B04}"/>
    <cellStyle name="Input" xfId="42" xr:uid="{76539ACD-84ED-49F3-AFCD-13963159641A}"/>
    <cellStyle name="Linked Cell" xfId="43" xr:uid="{E1125C5B-BD57-44B4-9E03-9BDC2F172EE1}"/>
    <cellStyle name="Millares" xfId="2" builtinId="3"/>
    <cellStyle name="Millares 2" xfId="3" xr:uid="{00000000-0005-0000-0000-000001000000}"/>
    <cellStyle name="Millares 2 2" xfId="7" xr:uid="{3BC08069-52B1-4A60-BA4E-008206002A4C}"/>
    <cellStyle name="Millares 3" xfId="6" xr:uid="{42912DFB-BA8B-4625-9347-0C9CABF02A68}"/>
    <cellStyle name="Millares 4" xfId="44" xr:uid="{39CF702E-7F8D-48D4-B16C-317381F17153}"/>
    <cellStyle name="Neutral 2" xfId="45" xr:uid="{75FB910B-3D38-46F6-8A3F-6CF9FD936513}"/>
    <cellStyle name="Normal" xfId="0" builtinId="0"/>
    <cellStyle name="Normal 10" xfId="51" xr:uid="{E437170C-C515-4396-9C07-2E2D0937F619}"/>
    <cellStyle name="Normal 2" xfId="1" xr:uid="{00000000-0005-0000-0000-000003000000}"/>
    <cellStyle name="Normal 2 2" xfId="5" xr:uid="{7D9044E2-E830-4620-8593-81E2E398B117}"/>
    <cellStyle name="Normal 3" xfId="8" xr:uid="{0ADE4D49-14DA-452D-B2A7-EC0E1ABD0C6A}"/>
    <cellStyle name="Normal 5" xfId="4" xr:uid="{5C923392-10AC-4597-9457-331C4868CA20}"/>
    <cellStyle name="Note" xfId="46" xr:uid="{92ABDD62-C07D-49F5-ABA2-749B67CC6937}"/>
    <cellStyle name="Output" xfId="47" xr:uid="{2E0C27B7-0DFF-4A6A-9957-ED607FB8E471}"/>
    <cellStyle name="Title" xfId="48" xr:uid="{A143EB53-5E6E-46D1-AB63-D447233CC36F}"/>
    <cellStyle name="Total 2" xfId="49" xr:uid="{1B894ACD-06DC-4A4D-A758-0C30D4EDE65A}"/>
    <cellStyle name="Warning Text" xfId="50" xr:uid="{21585366-E3CB-4498-8D6B-CB9B692E14CE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8279</xdr:colOff>
      <xdr:row>0</xdr:row>
      <xdr:rowOff>0</xdr:rowOff>
    </xdr:from>
    <xdr:to>
      <xdr:col>5</xdr:col>
      <xdr:colOff>828258</xdr:colOff>
      <xdr:row>4</xdr:row>
      <xdr:rowOff>189877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492F833-5849-455E-9E0B-6190ED5DDC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13" r="5291"/>
        <a:stretch/>
      </xdr:blipFill>
      <xdr:spPr>
        <a:xfrm>
          <a:off x="8279" y="0"/>
          <a:ext cx="2096329" cy="761377"/>
        </a:xfrm>
        <a:prstGeom prst="rect">
          <a:avLst/>
        </a:prstGeom>
      </xdr:spPr>
    </xdr:pic>
    <xdr:clientData/>
  </xdr:twoCellAnchor>
  <xdr:twoCellAnchor>
    <xdr:from>
      <xdr:col>2</xdr:col>
      <xdr:colOff>158199</xdr:colOff>
      <xdr:row>245</xdr:row>
      <xdr:rowOff>95320</xdr:rowOff>
    </xdr:from>
    <xdr:to>
      <xdr:col>20</xdr:col>
      <xdr:colOff>1142999</xdr:colOff>
      <xdr:row>249</xdr:row>
      <xdr:rowOff>23812</xdr:rowOff>
    </xdr:to>
    <xdr:grpSp>
      <xdr:nvGrpSpPr>
        <xdr:cNvPr id="5" name="2 Grupo">
          <a:extLst>
            <a:ext uri="{FF2B5EF4-FFF2-40B4-BE49-F238E27FC236}">
              <a16:creationId xmlns:a16="http://schemas.microsoft.com/office/drawing/2014/main" id="{7EF84EF9-16A0-4CCD-A57B-B983D50DB2F3}"/>
            </a:ext>
          </a:extLst>
        </xdr:cNvPr>
        <xdr:cNvGrpSpPr/>
      </xdr:nvGrpSpPr>
      <xdr:grpSpPr>
        <a:xfrm>
          <a:off x="580612" y="45980972"/>
          <a:ext cx="28168322" cy="574536"/>
          <a:chOff x="438821" y="13786346"/>
          <a:chExt cx="7289382" cy="448858"/>
        </a:xfrm>
      </xdr:grpSpPr>
      <xdr:sp macro="" textlink="">
        <xdr:nvSpPr>
          <xdr:cNvPr id="7" name="3 CuadroTexto">
            <a:extLst>
              <a:ext uri="{FF2B5EF4-FFF2-40B4-BE49-F238E27FC236}">
                <a16:creationId xmlns:a16="http://schemas.microsoft.com/office/drawing/2014/main" id="{BA03FEF2-87A7-EC6D-D370-95D838AED283}"/>
              </a:ext>
            </a:extLst>
          </xdr:cNvPr>
          <xdr:cNvSpPr txBox="1"/>
        </xdr:nvSpPr>
        <xdr:spPr>
          <a:xfrm>
            <a:off x="438821" y="13846880"/>
            <a:ext cx="1255426" cy="3883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DO" sz="800" u="sng"/>
              <a:t>DEPARTAMENTO</a:t>
            </a:r>
            <a:r>
              <a:rPr lang="es-DO" sz="800" u="sng" baseline="0"/>
              <a:t> PRESUPUESTO</a:t>
            </a:r>
          </a:p>
          <a:p>
            <a:pPr algn="ctr"/>
            <a:r>
              <a:rPr lang="es-DO" sz="800" b="1" baseline="0"/>
              <a:t>PREPARADO</a:t>
            </a:r>
            <a:endParaRPr lang="es-DO" sz="800" b="1"/>
          </a:p>
        </xdr:txBody>
      </xdr:sp>
      <xdr:sp macro="" textlink="">
        <xdr:nvSpPr>
          <xdr:cNvPr id="8" name="4 CuadroTexto">
            <a:extLst>
              <a:ext uri="{FF2B5EF4-FFF2-40B4-BE49-F238E27FC236}">
                <a16:creationId xmlns:a16="http://schemas.microsoft.com/office/drawing/2014/main" id="{6B218407-35F4-1A91-A494-DF09B4C3E847}"/>
              </a:ext>
            </a:extLst>
          </xdr:cNvPr>
          <xdr:cNvSpPr txBox="1"/>
        </xdr:nvSpPr>
        <xdr:spPr>
          <a:xfrm>
            <a:off x="3534831" y="13828956"/>
            <a:ext cx="1000087" cy="3883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DO" sz="800" u="sng"/>
              <a:t>DEPARTAMENTO</a:t>
            </a:r>
            <a:r>
              <a:rPr lang="es-DO" sz="800" u="sng" baseline="0"/>
              <a:t> CONTABILIDAD</a:t>
            </a:r>
          </a:p>
          <a:p>
            <a:pPr algn="ctr"/>
            <a:r>
              <a:rPr lang="es-DO" sz="800" b="1" baseline="0"/>
              <a:t>REVISADO</a:t>
            </a:r>
            <a:endParaRPr lang="es-DO" sz="800" b="1"/>
          </a:p>
        </xdr:txBody>
      </xdr:sp>
      <xdr:sp macro="" textlink="">
        <xdr:nvSpPr>
          <xdr:cNvPr id="9" name="6 CuadroTexto">
            <a:extLst>
              <a:ext uri="{FF2B5EF4-FFF2-40B4-BE49-F238E27FC236}">
                <a16:creationId xmlns:a16="http://schemas.microsoft.com/office/drawing/2014/main" id="{0DC3D256-44BA-6108-F294-F70BA3338A08}"/>
              </a:ext>
            </a:extLst>
          </xdr:cNvPr>
          <xdr:cNvSpPr txBox="1"/>
        </xdr:nvSpPr>
        <xdr:spPr>
          <a:xfrm>
            <a:off x="6027127" y="13786346"/>
            <a:ext cx="1701076" cy="3883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DO" sz="800" u="sng"/>
              <a:t>DIRECCION FINANCIERA</a:t>
            </a:r>
            <a:endParaRPr lang="es-DO" sz="800" u="sng" baseline="0"/>
          </a:p>
          <a:p>
            <a:pPr algn="ctr"/>
            <a:r>
              <a:rPr lang="es-DO" sz="800" b="1" baseline="0"/>
              <a:t>APROBADO</a:t>
            </a:r>
            <a:endParaRPr lang="es-DO" sz="8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DEC17-ED39-4E93-904A-99639B6FB703}">
  <sheetPr>
    <pageSetUpPr fitToPage="1"/>
  </sheetPr>
  <dimension ref="A1:W253"/>
  <sheetViews>
    <sheetView showGridLines="0" tabSelected="1" topLeftCell="A235" zoomScale="115" zoomScaleNormal="115" zoomScaleSheetLayoutView="100" workbookViewId="0">
      <pane xSplit="5" topLeftCell="N1" activePane="topRight" state="frozen"/>
      <selection activeCell="A10" sqref="A10"/>
      <selection pane="topRight" activeCell="P252" sqref="P252"/>
    </sheetView>
  </sheetViews>
  <sheetFormatPr baseColWidth="10" defaultRowHeight="15" x14ac:dyDescent="0.25"/>
  <cols>
    <col min="1" max="1" width="3.7109375" customWidth="1"/>
    <col min="2" max="2" width="2.5703125" customWidth="1"/>
    <col min="3" max="3" width="3.42578125" customWidth="1"/>
    <col min="4" max="4" width="3.5703125" customWidth="1"/>
    <col min="5" max="5" width="5.85546875" bestFit="1" customWidth="1"/>
    <col min="6" max="6" width="81.5703125" bestFit="1" customWidth="1"/>
    <col min="7" max="7" width="22.5703125" style="10" customWidth="1"/>
    <col min="8" max="8" width="29.7109375" bestFit="1" customWidth="1"/>
    <col min="9" max="9" width="21.7109375" bestFit="1" customWidth="1"/>
    <col min="10" max="13" width="21.7109375" style="1" bestFit="1" customWidth="1"/>
    <col min="14" max="17" width="21.7109375" bestFit="1" customWidth="1"/>
    <col min="18" max="20" width="21.7109375" customWidth="1"/>
    <col min="21" max="21" width="23.28515625" style="1" bestFit="1" customWidth="1"/>
    <col min="22" max="22" width="17.42578125" bestFit="1" customWidth="1"/>
    <col min="23" max="23" width="13.85546875" bestFit="1" customWidth="1"/>
  </cols>
  <sheetData>
    <row r="1" spans="1:21" x14ac:dyDescent="0.25">
      <c r="A1" s="258" t="s">
        <v>357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9"/>
      <c r="P1" s="9"/>
      <c r="Q1" s="9"/>
      <c r="R1" s="9"/>
      <c r="S1" s="9"/>
      <c r="T1" s="9"/>
    </row>
    <row r="2" spans="1:21" ht="15" hidden="1" customHeight="1" x14ac:dyDescent="0.25">
      <c r="F2" s="259" t="s">
        <v>358</v>
      </c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9"/>
      <c r="S2" s="9"/>
      <c r="T2" s="9"/>
    </row>
    <row r="3" spans="1:21" x14ac:dyDescent="0.25">
      <c r="A3" s="259" t="s">
        <v>358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9"/>
      <c r="P3" s="9"/>
      <c r="Q3" s="9"/>
      <c r="R3" s="9"/>
      <c r="S3" s="9"/>
      <c r="T3" s="9"/>
    </row>
    <row r="4" spans="1:21" x14ac:dyDescent="0.25">
      <c r="A4" s="259" t="s">
        <v>454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9"/>
      <c r="P4" s="9"/>
      <c r="Q4" s="9"/>
      <c r="R4" s="9"/>
      <c r="S4" s="9"/>
      <c r="T4" s="9"/>
    </row>
    <row r="5" spans="1:21" x14ac:dyDescent="0.25">
      <c r="A5" s="259" t="s">
        <v>359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9"/>
      <c r="P5" s="9"/>
      <c r="Q5" s="9"/>
      <c r="R5" s="9"/>
      <c r="S5" s="9"/>
      <c r="T5" s="9"/>
    </row>
    <row r="6" spans="1:21" x14ac:dyDescent="0.25">
      <c r="A6" s="2" t="s">
        <v>397</v>
      </c>
      <c r="N6" s="6" t="s">
        <v>455</v>
      </c>
      <c r="O6" s="6"/>
      <c r="P6" s="6"/>
      <c r="Q6" s="6"/>
      <c r="R6" s="6"/>
      <c r="S6" s="6"/>
      <c r="T6" s="6"/>
    </row>
    <row r="7" spans="1:21" x14ac:dyDescent="0.25">
      <c r="A7" s="2" t="s">
        <v>376</v>
      </c>
    </row>
    <row r="8" spans="1:21" x14ac:dyDescent="0.25">
      <c r="A8" s="8" t="s">
        <v>360</v>
      </c>
    </row>
    <row r="9" spans="1:21" x14ac:dyDescent="0.25">
      <c r="A9" s="8" t="s">
        <v>361</v>
      </c>
    </row>
    <row r="10" spans="1:21" x14ac:dyDescent="0.25">
      <c r="A10" s="2" t="s">
        <v>377</v>
      </c>
    </row>
    <row r="11" spans="1:21" x14ac:dyDescent="0.25">
      <c r="A11" s="2" t="s">
        <v>378</v>
      </c>
    </row>
    <row r="12" spans="1:21" ht="15.75" thickBot="1" x14ac:dyDescent="0.3">
      <c r="A12" s="3" t="s">
        <v>453</v>
      </c>
    </row>
    <row r="13" spans="1:21" ht="15.75" thickBot="1" x14ac:dyDescent="0.3">
      <c r="I13" s="260" t="s">
        <v>415</v>
      </c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2"/>
    </row>
    <row r="14" spans="1:21" s="11" customFormat="1" ht="14.25" x14ac:dyDescent="0.2">
      <c r="A14" s="271" t="s">
        <v>0</v>
      </c>
      <c r="B14" s="272"/>
      <c r="C14" s="275" t="s">
        <v>1</v>
      </c>
      <c r="D14" s="277" t="s">
        <v>2</v>
      </c>
      <c r="E14" s="277" t="s">
        <v>3</v>
      </c>
      <c r="F14" s="280" t="s">
        <v>4</v>
      </c>
      <c r="G14" s="282" t="s">
        <v>416</v>
      </c>
      <c r="H14" s="267" t="s">
        <v>417</v>
      </c>
      <c r="I14" s="267" t="s">
        <v>5</v>
      </c>
      <c r="J14" s="269" t="s">
        <v>6</v>
      </c>
      <c r="K14" s="269" t="s">
        <v>7</v>
      </c>
      <c r="L14" s="269" t="s">
        <v>8</v>
      </c>
      <c r="M14" s="269" t="s">
        <v>9</v>
      </c>
      <c r="N14" s="263" t="s">
        <v>10</v>
      </c>
      <c r="O14" s="208" t="s">
        <v>11</v>
      </c>
      <c r="P14" s="208" t="s">
        <v>412</v>
      </c>
      <c r="Q14" s="208" t="s">
        <v>12</v>
      </c>
      <c r="R14" s="208" t="s">
        <v>443</v>
      </c>
      <c r="S14" s="208" t="s">
        <v>448</v>
      </c>
      <c r="T14" s="208" t="s">
        <v>456</v>
      </c>
      <c r="U14" s="265" t="s">
        <v>13</v>
      </c>
    </row>
    <row r="15" spans="1:21" s="11" customFormat="1" ht="63.75" customHeight="1" thickBot="1" x14ac:dyDescent="0.25">
      <c r="A15" s="273"/>
      <c r="B15" s="274"/>
      <c r="C15" s="276"/>
      <c r="D15" s="278"/>
      <c r="E15" s="279"/>
      <c r="F15" s="281"/>
      <c r="G15" s="283"/>
      <c r="H15" s="268"/>
      <c r="I15" s="268"/>
      <c r="J15" s="270"/>
      <c r="K15" s="270"/>
      <c r="L15" s="270"/>
      <c r="M15" s="270"/>
      <c r="N15" s="264"/>
      <c r="O15" s="209"/>
      <c r="P15" s="209"/>
      <c r="Q15" s="209"/>
      <c r="R15" s="209"/>
      <c r="S15" s="209"/>
      <c r="T15" s="209"/>
      <c r="U15" s="266"/>
    </row>
    <row r="16" spans="1:21" s="11" customFormat="1" ht="14.25" x14ac:dyDescent="0.2">
      <c r="A16" s="223" t="s">
        <v>15</v>
      </c>
      <c r="B16" s="224"/>
      <c r="C16" s="229"/>
      <c r="D16" s="229"/>
      <c r="E16" s="230"/>
      <c r="F16" s="12" t="s">
        <v>16</v>
      </c>
      <c r="G16" s="64">
        <v>191965349</v>
      </c>
      <c r="H16" s="13">
        <v>191965349</v>
      </c>
      <c r="I16" s="14">
        <v>6538658.0599999996</v>
      </c>
      <c r="J16" s="17">
        <v>20657282.98</v>
      </c>
      <c r="K16" s="65">
        <v>14378736.689999999</v>
      </c>
      <c r="L16" s="65">
        <v>13896543.710000001</v>
      </c>
      <c r="M16" s="17">
        <v>14014993.41</v>
      </c>
      <c r="N16" s="18">
        <v>6993129.6200000001</v>
      </c>
      <c r="O16" s="19">
        <v>22233824.510000002</v>
      </c>
      <c r="P16" s="19">
        <v>11842845.639999999</v>
      </c>
      <c r="Q16" s="20">
        <v>20346.32</v>
      </c>
      <c r="R16" s="20">
        <v>19833367.719999999</v>
      </c>
      <c r="S16" s="20">
        <v>2544661.29</v>
      </c>
      <c r="T16" s="20">
        <v>14342571.200000001</v>
      </c>
      <c r="U16" s="21">
        <f t="shared" ref="U16:U50" si="0">SUM(I16:T16)</f>
        <v>147296961.15000001</v>
      </c>
    </row>
    <row r="17" spans="1:21" s="11" customFormat="1" ht="14.25" x14ac:dyDescent="0.2">
      <c r="A17" s="228" t="s">
        <v>352</v>
      </c>
      <c r="B17" s="229"/>
      <c r="C17" s="229"/>
      <c r="D17" s="229"/>
      <c r="E17" s="230"/>
      <c r="F17" s="12" t="s">
        <v>353</v>
      </c>
      <c r="G17" s="13"/>
      <c r="H17" s="13"/>
      <c r="I17" s="22">
        <v>0</v>
      </c>
      <c r="J17" s="15">
        <v>0</v>
      </c>
      <c r="K17" s="16">
        <v>0</v>
      </c>
      <c r="L17" s="16">
        <v>0</v>
      </c>
      <c r="M17" s="15">
        <v>0</v>
      </c>
      <c r="N17" s="18">
        <v>0</v>
      </c>
      <c r="O17" s="19"/>
      <c r="P17" s="19"/>
      <c r="Q17" s="19"/>
      <c r="R17" s="19"/>
      <c r="S17" s="19"/>
      <c r="T17" s="19"/>
      <c r="U17" s="21">
        <f t="shared" si="0"/>
        <v>0</v>
      </c>
    </row>
    <row r="18" spans="1:21" s="11" customFormat="1" ht="14.25" x14ac:dyDescent="0.2">
      <c r="A18" s="228" t="s">
        <v>17</v>
      </c>
      <c r="B18" s="229"/>
      <c r="C18" s="229"/>
      <c r="D18" s="229"/>
      <c r="E18" s="230"/>
      <c r="F18" s="12" t="s">
        <v>18</v>
      </c>
      <c r="G18" s="13">
        <v>122840431</v>
      </c>
      <c r="H18" s="13">
        <v>122840431</v>
      </c>
      <c r="I18" s="22">
        <v>1069258.23</v>
      </c>
      <c r="J18" s="15">
        <v>1207134.4100000001</v>
      </c>
      <c r="K18" s="16">
        <v>842931.35</v>
      </c>
      <c r="L18" s="16">
        <v>3544833.61</v>
      </c>
      <c r="M18" s="15">
        <v>4955697.6900000004</v>
      </c>
      <c r="N18" s="18">
        <v>2069295.2399999998</v>
      </c>
      <c r="O18" s="18">
        <v>3028982.28</v>
      </c>
      <c r="P18" s="19">
        <v>2750691.05</v>
      </c>
      <c r="Q18" s="20">
        <v>2175659.29</v>
      </c>
      <c r="R18" s="20">
        <v>1044035.8200000001</v>
      </c>
      <c r="S18" s="20">
        <v>1296009</v>
      </c>
      <c r="T18" s="20">
        <v>1808811.9</v>
      </c>
      <c r="U18" s="21">
        <f t="shared" si="0"/>
        <v>25793339.869999997</v>
      </c>
    </row>
    <row r="19" spans="1:21" s="11" customFormat="1" ht="14.25" x14ac:dyDescent="0.2">
      <c r="A19" s="228" t="s">
        <v>19</v>
      </c>
      <c r="B19" s="229"/>
      <c r="C19" s="229"/>
      <c r="D19" s="229"/>
      <c r="E19" s="230"/>
      <c r="F19" s="12" t="s">
        <v>20</v>
      </c>
      <c r="G19" s="13">
        <v>25434018</v>
      </c>
      <c r="H19" s="13">
        <v>25434018</v>
      </c>
      <c r="I19" s="22"/>
      <c r="J19" s="15"/>
      <c r="K19" s="16"/>
      <c r="L19" s="16">
        <v>0</v>
      </c>
      <c r="M19" s="15">
        <v>0</v>
      </c>
      <c r="N19" s="18">
        <v>0</v>
      </c>
      <c r="O19" s="18"/>
      <c r="P19" s="18"/>
      <c r="Q19" s="18"/>
      <c r="R19" s="18"/>
      <c r="S19" s="18"/>
      <c r="T19" s="18"/>
      <c r="U19" s="21">
        <f t="shared" si="0"/>
        <v>0</v>
      </c>
    </row>
    <row r="20" spans="1:21" s="11" customFormat="1" ht="14.25" x14ac:dyDescent="0.2">
      <c r="A20" s="228" t="s">
        <v>341</v>
      </c>
      <c r="B20" s="229"/>
      <c r="C20" s="229"/>
      <c r="D20" s="229"/>
      <c r="E20" s="230"/>
      <c r="F20" s="12" t="s">
        <v>342</v>
      </c>
      <c r="G20" s="13"/>
      <c r="H20" s="13"/>
      <c r="I20" s="22"/>
      <c r="J20" s="15"/>
      <c r="K20" s="16"/>
      <c r="L20" s="16"/>
      <c r="M20" s="15"/>
      <c r="N20" s="18"/>
      <c r="O20" s="18"/>
      <c r="P20" s="18"/>
      <c r="Q20" s="18"/>
      <c r="R20" s="18"/>
      <c r="S20" s="18"/>
      <c r="T20" s="18"/>
      <c r="U20" s="21">
        <f t="shared" si="0"/>
        <v>0</v>
      </c>
    </row>
    <row r="21" spans="1:21" s="11" customFormat="1" ht="14.25" x14ac:dyDescent="0.2">
      <c r="A21" s="228" t="s">
        <v>21</v>
      </c>
      <c r="B21" s="229"/>
      <c r="C21" s="229"/>
      <c r="D21" s="229"/>
      <c r="E21" s="230"/>
      <c r="F21" s="12" t="s">
        <v>22</v>
      </c>
      <c r="G21" s="13">
        <v>22601498</v>
      </c>
      <c r="H21" s="13">
        <v>22601498</v>
      </c>
      <c r="I21" s="22">
        <v>48784.78</v>
      </c>
      <c r="J21" s="15">
        <v>18484.169999999998</v>
      </c>
      <c r="K21" s="16">
        <v>310189.94</v>
      </c>
      <c r="L21" s="16">
        <v>44473.919999999998</v>
      </c>
      <c r="M21" s="15">
        <v>43062.31</v>
      </c>
      <c r="N21" s="18">
        <v>809001.45</v>
      </c>
      <c r="O21" s="18">
        <v>237531.71</v>
      </c>
      <c r="P21" s="18">
        <v>2318440.84</v>
      </c>
      <c r="Q21" s="23">
        <v>146717.13</v>
      </c>
      <c r="R21" s="23">
        <v>168457.29</v>
      </c>
      <c r="S21" s="23">
        <v>101977.99</v>
      </c>
      <c r="T21" s="23">
        <v>12361490.780000001</v>
      </c>
      <c r="U21" s="21">
        <f t="shared" si="0"/>
        <v>16608612.310000001</v>
      </c>
    </row>
    <row r="22" spans="1:21" s="11" customFormat="1" ht="14.25" x14ac:dyDescent="0.2">
      <c r="A22" s="231" t="s">
        <v>320</v>
      </c>
      <c r="B22" s="232"/>
      <c r="C22" s="232"/>
      <c r="D22" s="232"/>
      <c r="E22" s="233"/>
      <c r="F22" s="24" t="s">
        <v>321</v>
      </c>
      <c r="G22" s="13"/>
      <c r="H22" s="13"/>
      <c r="I22" s="22"/>
      <c r="J22" s="15"/>
      <c r="K22" s="16"/>
      <c r="L22" s="16"/>
      <c r="M22" s="15"/>
      <c r="N22" s="18"/>
      <c r="O22" s="18"/>
      <c r="P22" s="18"/>
      <c r="Q22" s="18"/>
      <c r="R22" s="18"/>
      <c r="S22" s="18"/>
      <c r="T22" s="18"/>
      <c r="U22" s="21">
        <f t="shared" si="0"/>
        <v>0</v>
      </c>
    </row>
    <row r="23" spans="1:21" s="11" customFormat="1" ht="14.25" x14ac:dyDescent="0.2">
      <c r="A23" s="228" t="s">
        <v>23</v>
      </c>
      <c r="B23" s="229"/>
      <c r="C23" s="229"/>
      <c r="D23" s="229"/>
      <c r="E23" s="230"/>
      <c r="F23" s="12" t="s">
        <v>319</v>
      </c>
      <c r="G23" s="13"/>
      <c r="H23" s="13"/>
      <c r="I23" s="22"/>
      <c r="J23" s="15"/>
      <c r="K23" s="16"/>
      <c r="L23" s="16"/>
      <c r="M23" s="15"/>
      <c r="N23" s="18"/>
      <c r="O23" s="18"/>
      <c r="P23" s="18"/>
      <c r="Q23" s="18"/>
      <c r="R23" s="18"/>
      <c r="S23" s="18"/>
      <c r="T23" s="18"/>
      <c r="U23" s="21">
        <f t="shared" si="0"/>
        <v>0</v>
      </c>
    </row>
    <row r="24" spans="1:21" s="11" customFormat="1" ht="14.25" x14ac:dyDescent="0.2">
      <c r="A24" s="228" t="s">
        <v>341</v>
      </c>
      <c r="B24" s="229"/>
      <c r="C24" s="229"/>
      <c r="D24" s="229"/>
      <c r="E24" s="230"/>
      <c r="F24" s="12" t="s">
        <v>342</v>
      </c>
      <c r="G24" s="13"/>
      <c r="H24" s="13"/>
      <c r="I24" s="22">
        <v>1079651.48</v>
      </c>
      <c r="J24" s="15"/>
      <c r="K24" s="16"/>
      <c r="L24" s="16">
        <v>0</v>
      </c>
      <c r="M24" s="15">
        <v>0</v>
      </c>
      <c r="N24" s="18">
        <v>0</v>
      </c>
      <c r="O24" s="18"/>
      <c r="P24" s="18"/>
      <c r="Q24" s="18"/>
      <c r="R24" s="18"/>
      <c r="S24" s="18"/>
      <c r="T24" s="18"/>
      <c r="U24" s="21">
        <f t="shared" si="0"/>
        <v>1079651.48</v>
      </c>
    </row>
    <row r="25" spans="1:21" s="11" customFormat="1" ht="14.25" x14ac:dyDescent="0.2">
      <c r="A25" s="228" t="s">
        <v>24</v>
      </c>
      <c r="B25" s="229"/>
      <c r="C25" s="229"/>
      <c r="D25" s="229"/>
      <c r="E25" s="230"/>
      <c r="F25" s="12" t="s">
        <v>25</v>
      </c>
      <c r="G25" s="13">
        <v>36400000</v>
      </c>
      <c r="H25" s="13">
        <v>36400000</v>
      </c>
      <c r="I25" s="22">
        <v>89095.7</v>
      </c>
      <c r="J25" s="15">
        <v>1910378.1</v>
      </c>
      <c r="K25" s="16">
        <v>23236926.239999998</v>
      </c>
      <c r="L25" s="16">
        <v>1860374.2400000002</v>
      </c>
      <c r="M25" s="15">
        <v>4894782.1599999992</v>
      </c>
      <c r="N25" s="18">
        <v>17044675.539999999</v>
      </c>
      <c r="O25" s="18">
        <v>3323105.01</v>
      </c>
      <c r="P25" s="18">
        <v>20105076.399999984</v>
      </c>
      <c r="Q25" s="23">
        <v>12049814.710000001</v>
      </c>
      <c r="R25" s="23">
        <v>5811839.7200000007</v>
      </c>
      <c r="S25" s="23">
        <v>7497011.5099999998</v>
      </c>
      <c r="T25" s="23">
        <v>1263986.98</v>
      </c>
      <c r="U25" s="21">
        <f t="shared" si="0"/>
        <v>99087066.310000002</v>
      </c>
    </row>
    <row r="26" spans="1:21" s="11" customFormat="1" ht="14.25" x14ac:dyDescent="0.2">
      <c r="A26" s="228" t="s">
        <v>26</v>
      </c>
      <c r="B26" s="229"/>
      <c r="C26" s="229"/>
      <c r="D26" s="229"/>
      <c r="E26" s="230"/>
      <c r="F26" s="12" t="s">
        <v>27</v>
      </c>
      <c r="G26" s="13">
        <v>900000</v>
      </c>
      <c r="H26" s="13">
        <v>900000</v>
      </c>
      <c r="I26" s="22"/>
      <c r="J26" s="15">
        <v>40063.32</v>
      </c>
      <c r="K26" s="16">
        <v>334944.82</v>
      </c>
      <c r="L26" s="16">
        <v>59630.710000000006</v>
      </c>
      <c r="M26" s="15">
        <v>44510.82</v>
      </c>
      <c r="N26" s="18">
        <v>693462.02</v>
      </c>
      <c r="O26" s="18">
        <v>326696.11</v>
      </c>
      <c r="P26" s="18">
        <v>2005129.0700000005</v>
      </c>
      <c r="Q26" s="23">
        <v>104783.18</v>
      </c>
      <c r="R26" s="23">
        <v>237818.73999999996</v>
      </c>
      <c r="S26" s="23">
        <v>92119.819999999992</v>
      </c>
      <c r="T26" s="23"/>
      <c r="U26" s="21">
        <f t="shared" si="0"/>
        <v>3939158.61</v>
      </c>
    </row>
    <row r="27" spans="1:21" s="11" customFormat="1" ht="14.25" x14ac:dyDescent="0.2">
      <c r="A27" s="228" t="s">
        <v>28</v>
      </c>
      <c r="B27" s="229"/>
      <c r="C27" s="229"/>
      <c r="D27" s="229"/>
      <c r="E27" s="230"/>
      <c r="F27" s="12" t="s">
        <v>29</v>
      </c>
      <c r="G27" s="13">
        <v>1390300</v>
      </c>
      <c r="H27" s="13">
        <v>1390300</v>
      </c>
      <c r="I27" s="22"/>
      <c r="J27" s="15"/>
      <c r="K27" s="16"/>
      <c r="L27" s="16"/>
      <c r="M27" s="15"/>
      <c r="N27" s="18"/>
      <c r="O27" s="18"/>
      <c r="P27" s="18"/>
      <c r="Q27" s="18"/>
      <c r="R27" s="18"/>
      <c r="S27" s="18"/>
      <c r="T27" s="18"/>
      <c r="U27" s="21">
        <f t="shared" si="0"/>
        <v>0</v>
      </c>
    </row>
    <row r="28" spans="1:21" s="11" customFormat="1" ht="14.25" x14ac:dyDescent="0.2">
      <c r="A28" s="231" t="s">
        <v>273</v>
      </c>
      <c r="B28" s="232"/>
      <c r="C28" s="232"/>
      <c r="D28" s="232"/>
      <c r="E28" s="233"/>
      <c r="F28" s="24" t="s">
        <v>274</v>
      </c>
      <c r="G28" s="13"/>
      <c r="H28" s="13"/>
      <c r="I28" s="22">
        <v>0</v>
      </c>
      <c r="J28" s="15">
        <v>0</v>
      </c>
      <c r="K28" s="16"/>
      <c r="L28" s="16"/>
      <c r="M28" s="15"/>
      <c r="N28" s="18"/>
      <c r="O28" s="18"/>
      <c r="P28" s="18"/>
      <c r="Q28" s="18"/>
      <c r="R28" s="18"/>
      <c r="S28" s="18"/>
      <c r="T28" s="18"/>
      <c r="U28" s="21">
        <f t="shared" si="0"/>
        <v>0</v>
      </c>
    </row>
    <row r="29" spans="1:21" s="11" customFormat="1" ht="14.25" x14ac:dyDescent="0.2">
      <c r="A29" s="228" t="s">
        <v>393</v>
      </c>
      <c r="B29" s="229"/>
      <c r="C29" s="229"/>
      <c r="D29" s="229"/>
      <c r="E29" s="230"/>
      <c r="F29" s="12" t="s">
        <v>394</v>
      </c>
      <c r="G29" s="13"/>
      <c r="H29" s="13"/>
      <c r="I29" s="22"/>
      <c r="J29" s="15"/>
      <c r="K29" s="16"/>
      <c r="L29" s="16">
        <v>0</v>
      </c>
      <c r="M29" s="15">
        <v>0</v>
      </c>
      <c r="N29" s="18">
        <v>0</v>
      </c>
      <c r="O29" s="18"/>
      <c r="P29" s="18"/>
      <c r="Q29" s="18"/>
      <c r="R29" s="18"/>
      <c r="S29" s="18"/>
      <c r="T29" s="18"/>
      <c r="U29" s="21">
        <f t="shared" si="0"/>
        <v>0</v>
      </c>
    </row>
    <row r="30" spans="1:21" s="11" customFormat="1" ht="14.25" x14ac:dyDescent="0.2">
      <c r="A30" s="213" t="s">
        <v>418</v>
      </c>
      <c r="B30" s="214"/>
      <c r="C30" s="214"/>
      <c r="D30" s="214"/>
      <c r="E30" s="215"/>
      <c r="F30" s="12" t="s">
        <v>34</v>
      </c>
      <c r="G30" s="13">
        <v>30321969</v>
      </c>
      <c r="H30" s="13">
        <v>30321969</v>
      </c>
      <c r="I30" s="22"/>
      <c r="J30" s="15"/>
      <c r="K30" s="16">
        <v>937628.2300000001</v>
      </c>
      <c r="L30" s="16">
        <v>2490896.42</v>
      </c>
      <c r="M30" s="15">
        <v>3426267.29</v>
      </c>
      <c r="N30" s="18">
        <v>771738.45</v>
      </c>
      <c r="O30" s="18"/>
      <c r="P30" s="18"/>
      <c r="Q30" s="23">
        <v>192541.16</v>
      </c>
      <c r="R30" s="23">
        <v>1909262</v>
      </c>
      <c r="S30" s="23"/>
      <c r="T30" s="23">
        <v>935280.51</v>
      </c>
      <c r="U30" s="21">
        <f t="shared" si="0"/>
        <v>10663614.060000001</v>
      </c>
    </row>
    <row r="31" spans="1:21" s="11" customFormat="1" ht="14.25" x14ac:dyDescent="0.2">
      <c r="A31" s="228" t="s">
        <v>30</v>
      </c>
      <c r="B31" s="229"/>
      <c r="C31" s="229"/>
      <c r="D31" s="229"/>
      <c r="E31" s="230"/>
      <c r="F31" s="12" t="s">
        <v>31</v>
      </c>
      <c r="G31" s="13"/>
      <c r="H31" s="13"/>
      <c r="I31" s="22"/>
      <c r="J31" s="15"/>
      <c r="K31" s="16"/>
      <c r="L31" s="16"/>
      <c r="M31" s="15"/>
      <c r="N31" s="18"/>
      <c r="O31" s="18"/>
      <c r="P31" s="18"/>
      <c r="Q31" s="18"/>
      <c r="R31" s="18"/>
      <c r="S31" s="18"/>
      <c r="T31" s="18"/>
      <c r="U31" s="21">
        <f t="shared" si="0"/>
        <v>0</v>
      </c>
    </row>
    <row r="32" spans="1:21" s="11" customFormat="1" ht="14.25" x14ac:dyDescent="0.2">
      <c r="A32" s="228" t="s">
        <v>32</v>
      </c>
      <c r="B32" s="229"/>
      <c r="C32" s="229"/>
      <c r="D32" s="229"/>
      <c r="E32" s="230"/>
      <c r="F32" s="12" t="s">
        <v>33</v>
      </c>
      <c r="G32" s="13">
        <v>10878000</v>
      </c>
      <c r="H32" s="13">
        <v>10878000</v>
      </c>
      <c r="I32" s="22">
        <v>837283.99</v>
      </c>
      <c r="J32" s="15">
        <v>1269506.8400000001</v>
      </c>
      <c r="K32" s="16">
        <v>1269506.8400000001</v>
      </c>
      <c r="L32" s="16">
        <v>1370923.9</v>
      </c>
      <c r="M32" s="15">
        <v>1577836.3</v>
      </c>
      <c r="N32" s="18">
        <v>1577836.3</v>
      </c>
      <c r="O32" s="18">
        <v>1775670.42</v>
      </c>
      <c r="P32" s="18">
        <v>1625449.21</v>
      </c>
      <c r="Q32" s="18"/>
      <c r="R32" s="18">
        <v>3250898.42</v>
      </c>
      <c r="S32" s="18">
        <v>1625449.21</v>
      </c>
      <c r="T32" s="18">
        <v>1625449.21</v>
      </c>
      <c r="U32" s="21">
        <f t="shared" si="0"/>
        <v>17805810.640000001</v>
      </c>
    </row>
    <row r="33" spans="1:21" s="11" customFormat="1" ht="14.25" x14ac:dyDescent="0.2">
      <c r="A33" s="213" t="s">
        <v>35</v>
      </c>
      <c r="B33" s="246"/>
      <c r="C33" s="246"/>
      <c r="D33" s="246"/>
      <c r="E33" s="247"/>
      <c r="F33" s="12" t="s">
        <v>36</v>
      </c>
      <c r="G33" s="13">
        <v>3262500</v>
      </c>
      <c r="H33" s="13">
        <v>3262500</v>
      </c>
      <c r="I33" s="22"/>
      <c r="J33" s="15"/>
      <c r="K33" s="16"/>
      <c r="L33" s="16"/>
      <c r="M33" s="15"/>
      <c r="N33" s="23"/>
      <c r="O33" s="23"/>
      <c r="P33" s="23"/>
      <c r="Q33" s="23"/>
      <c r="R33" s="23"/>
      <c r="S33" s="23"/>
      <c r="T33" s="23"/>
      <c r="U33" s="21">
        <f t="shared" si="0"/>
        <v>0</v>
      </c>
    </row>
    <row r="34" spans="1:21" s="11" customFormat="1" ht="14.25" x14ac:dyDescent="0.2">
      <c r="A34" s="213" t="s">
        <v>396</v>
      </c>
      <c r="B34" s="246"/>
      <c r="C34" s="246"/>
      <c r="D34" s="246"/>
      <c r="E34" s="247"/>
      <c r="F34" s="12" t="s">
        <v>419</v>
      </c>
      <c r="G34" s="13">
        <v>5760012</v>
      </c>
      <c r="H34" s="13">
        <v>5760012</v>
      </c>
      <c r="I34" s="22">
        <v>268239.62</v>
      </c>
      <c r="J34" s="15"/>
      <c r="K34" s="16">
        <v>111257.75</v>
      </c>
      <c r="L34" s="16">
        <v>418211.68</v>
      </c>
      <c r="M34" s="15">
        <v>220536.87</v>
      </c>
      <c r="N34" s="23">
        <v>268239.62</v>
      </c>
      <c r="O34" s="23">
        <v>315942.37</v>
      </c>
      <c r="P34" s="23">
        <v>279439.62</v>
      </c>
      <c r="Q34" s="23">
        <v>268239.62</v>
      </c>
      <c r="R34" s="23">
        <v>268239.62</v>
      </c>
      <c r="S34" s="23">
        <v>315942.37</v>
      </c>
      <c r="T34" s="23">
        <v>268239.62</v>
      </c>
      <c r="U34" s="21">
        <f t="shared" si="0"/>
        <v>3002528.7600000007</v>
      </c>
    </row>
    <row r="35" spans="1:21" s="11" customFormat="1" ht="14.25" x14ac:dyDescent="0.2">
      <c r="A35" s="213" t="s">
        <v>37</v>
      </c>
      <c r="B35" s="246"/>
      <c r="C35" s="246"/>
      <c r="D35" s="246"/>
      <c r="E35" s="247"/>
      <c r="F35" s="25" t="s">
        <v>38</v>
      </c>
      <c r="G35" s="13">
        <v>150000</v>
      </c>
      <c r="H35" s="13">
        <v>150000</v>
      </c>
      <c r="I35" s="22"/>
      <c r="J35" s="15"/>
      <c r="K35" s="16"/>
      <c r="L35" s="16"/>
      <c r="M35" s="15"/>
      <c r="N35" s="18"/>
      <c r="O35" s="18"/>
      <c r="P35" s="18"/>
      <c r="Q35" s="18"/>
      <c r="R35" s="18"/>
      <c r="S35" s="18"/>
      <c r="T35" s="18"/>
      <c r="U35" s="21">
        <f t="shared" si="0"/>
        <v>0</v>
      </c>
    </row>
    <row r="36" spans="1:21" s="11" customFormat="1" ht="14.25" x14ac:dyDescent="0.2">
      <c r="A36" s="231" t="s">
        <v>277</v>
      </c>
      <c r="B36" s="232"/>
      <c r="C36" s="232"/>
      <c r="D36" s="232"/>
      <c r="E36" s="233"/>
      <c r="F36" s="26" t="s">
        <v>278</v>
      </c>
      <c r="G36" s="13"/>
      <c r="H36" s="13"/>
      <c r="I36" s="22"/>
      <c r="J36" s="15">
        <v>0</v>
      </c>
      <c r="K36" s="16">
        <v>0</v>
      </c>
      <c r="L36" s="16"/>
      <c r="M36" s="15"/>
      <c r="N36" s="18"/>
      <c r="O36" s="18"/>
      <c r="P36" s="18"/>
      <c r="Q36" s="18"/>
      <c r="R36" s="18"/>
      <c r="S36" s="18"/>
      <c r="T36" s="18"/>
      <c r="U36" s="21">
        <f t="shared" si="0"/>
        <v>0</v>
      </c>
    </row>
    <row r="37" spans="1:21" s="11" customFormat="1" ht="14.25" x14ac:dyDescent="0.2">
      <c r="A37" s="228" t="s">
        <v>39</v>
      </c>
      <c r="B37" s="229"/>
      <c r="C37" s="229"/>
      <c r="D37" s="229"/>
      <c r="E37" s="230"/>
      <c r="F37" s="12" t="s">
        <v>40</v>
      </c>
      <c r="G37" s="13"/>
      <c r="H37" s="13"/>
      <c r="I37" s="22">
        <v>0</v>
      </c>
      <c r="J37" s="15"/>
      <c r="K37" s="16"/>
      <c r="L37" s="16">
        <v>0</v>
      </c>
      <c r="M37" s="15">
        <v>0</v>
      </c>
      <c r="N37" s="18"/>
      <c r="O37" s="18"/>
      <c r="P37" s="18"/>
      <c r="Q37" s="18"/>
      <c r="R37" s="18"/>
      <c r="S37" s="18"/>
      <c r="T37" s="18"/>
      <c r="U37" s="21">
        <f t="shared" si="0"/>
        <v>0</v>
      </c>
    </row>
    <row r="38" spans="1:21" s="11" customFormat="1" ht="14.25" x14ac:dyDescent="0.2">
      <c r="A38" s="228" t="s">
        <v>41</v>
      </c>
      <c r="B38" s="229"/>
      <c r="C38" s="229"/>
      <c r="D38" s="229"/>
      <c r="E38" s="230"/>
      <c r="F38" s="12" t="s">
        <v>42</v>
      </c>
      <c r="G38" s="13">
        <v>1300000</v>
      </c>
      <c r="H38" s="13">
        <v>1300000</v>
      </c>
      <c r="I38" s="22"/>
      <c r="J38" s="15"/>
      <c r="K38" s="16"/>
      <c r="L38" s="16"/>
      <c r="M38" s="15">
        <v>0</v>
      </c>
      <c r="N38" s="18">
        <v>0</v>
      </c>
      <c r="O38" s="18"/>
      <c r="P38" s="18"/>
      <c r="Q38" s="18"/>
      <c r="R38" s="18"/>
      <c r="S38" s="18"/>
      <c r="T38" s="18"/>
      <c r="U38" s="21">
        <f t="shared" si="0"/>
        <v>0</v>
      </c>
    </row>
    <row r="39" spans="1:21" s="11" customFormat="1" ht="14.25" x14ac:dyDescent="0.2">
      <c r="A39" s="228" t="s">
        <v>407</v>
      </c>
      <c r="B39" s="229"/>
      <c r="C39" s="229"/>
      <c r="D39" s="229"/>
      <c r="E39" s="230"/>
      <c r="F39" s="12" t="s">
        <v>406</v>
      </c>
      <c r="G39" s="13"/>
      <c r="H39" s="13"/>
      <c r="I39" s="22"/>
      <c r="J39" s="15"/>
      <c r="K39" s="16"/>
      <c r="L39" s="16"/>
      <c r="M39" s="15"/>
      <c r="N39" s="18">
        <v>0</v>
      </c>
      <c r="O39" s="18"/>
      <c r="P39" s="18"/>
      <c r="Q39" s="18"/>
      <c r="R39" s="18"/>
      <c r="S39" s="18"/>
      <c r="T39" s="18"/>
      <c r="U39" s="21">
        <f t="shared" si="0"/>
        <v>0</v>
      </c>
    </row>
    <row r="40" spans="1:21" s="11" customFormat="1" ht="14.25" x14ac:dyDescent="0.2">
      <c r="A40" s="231" t="s">
        <v>275</v>
      </c>
      <c r="B40" s="232"/>
      <c r="C40" s="232"/>
      <c r="D40" s="232"/>
      <c r="E40" s="233"/>
      <c r="F40" s="24" t="s">
        <v>279</v>
      </c>
      <c r="G40" s="13"/>
      <c r="H40" s="13"/>
      <c r="I40" s="22"/>
      <c r="J40" s="15"/>
      <c r="K40" s="16"/>
      <c r="L40" s="16">
        <v>0</v>
      </c>
      <c r="M40" s="15"/>
      <c r="N40" s="18"/>
      <c r="O40" s="18"/>
      <c r="P40" s="18"/>
      <c r="Q40" s="18"/>
      <c r="R40" s="18"/>
      <c r="S40" s="18"/>
      <c r="T40" s="18"/>
      <c r="U40" s="21">
        <f t="shared" si="0"/>
        <v>0</v>
      </c>
    </row>
    <row r="41" spans="1:21" s="11" customFormat="1" ht="14.25" x14ac:dyDescent="0.2">
      <c r="A41" s="228" t="s">
        <v>43</v>
      </c>
      <c r="B41" s="229"/>
      <c r="C41" s="229"/>
      <c r="D41" s="229"/>
      <c r="E41" s="230"/>
      <c r="F41" s="25" t="s">
        <v>44</v>
      </c>
      <c r="G41" s="13">
        <v>1040199</v>
      </c>
      <c r="H41" s="13">
        <v>1040199</v>
      </c>
      <c r="I41" s="22"/>
      <c r="J41" s="15"/>
      <c r="K41" s="16"/>
      <c r="L41" s="16"/>
      <c r="M41" s="15">
        <v>0</v>
      </c>
      <c r="N41" s="18"/>
      <c r="O41" s="18"/>
      <c r="P41" s="18"/>
      <c r="Q41" s="18"/>
      <c r="R41" s="18"/>
      <c r="S41" s="18"/>
      <c r="T41" s="18"/>
      <c r="U41" s="21">
        <f t="shared" si="0"/>
        <v>0</v>
      </c>
    </row>
    <row r="42" spans="1:21" s="11" customFormat="1" ht="14.25" x14ac:dyDescent="0.2">
      <c r="A42" s="228" t="s">
        <v>45</v>
      </c>
      <c r="B42" s="229"/>
      <c r="C42" s="229"/>
      <c r="D42" s="229"/>
      <c r="E42" s="230"/>
      <c r="F42" s="12" t="s">
        <v>46</v>
      </c>
      <c r="G42" s="13"/>
      <c r="H42" s="13"/>
      <c r="I42" s="22">
        <v>426819.24</v>
      </c>
      <c r="J42" s="15">
        <v>995789.08000000007</v>
      </c>
      <c r="K42" s="16">
        <v>405669.24</v>
      </c>
      <c r="L42" s="16">
        <v>442593.24</v>
      </c>
      <c r="M42" s="15">
        <v>447318.24</v>
      </c>
      <c r="N42" s="18">
        <v>483873.24</v>
      </c>
      <c r="O42" s="18">
        <v>510873.24</v>
      </c>
      <c r="P42" s="23">
        <v>405669.24</v>
      </c>
      <c r="Q42" s="23">
        <v>32649</v>
      </c>
      <c r="R42" s="23">
        <v>875817.48</v>
      </c>
      <c r="S42" s="23">
        <v>438318.24</v>
      </c>
      <c r="T42" s="23">
        <v>405669.24</v>
      </c>
      <c r="U42" s="21">
        <f t="shared" si="0"/>
        <v>5871058.7200000007</v>
      </c>
    </row>
    <row r="43" spans="1:21" s="11" customFormat="1" ht="14.25" x14ac:dyDescent="0.2">
      <c r="A43" s="231" t="s">
        <v>276</v>
      </c>
      <c r="B43" s="232"/>
      <c r="C43" s="232"/>
      <c r="D43" s="232"/>
      <c r="E43" s="233"/>
      <c r="F43" s="24" t="s">
        <v>346</v>
      </c>
      <c r="G43" s="13"/>
      <c r="H43" s="13"/>
      <c r="I43" s="22"/>
      <c r="J43" s="15"/>
      <c r="K43" s="16"/>
      <c r="L43" s="16"/>
      <c r="M43" s="15"/>
      <c r="N43" s="18"/>
      <c r="O43" s="18"/>
      <c r="P43" s="18"/>
      <c r="Q43" s="18"/>
      <c r="R43" s="18"/>
      <c r="S43" s="18"/>
      <c r="T43" s="18"/>
      <c r="U43" s="21">
        <f t="shared" si="0"/>
        <v>0</v>
      </c>
    </row>
    <row r="44" spans="1:21" s="11" customFormat="1" ht="15" customHeight="1" x14ac:dyDescent="0.2">
      <c r="A44" s="228" t="s">
        <v>345</v>
      </c>
      <c r="B44" s="229"/>
      <c r="C44" s="229"/>
      <c r="D44" s="229"/>
      <c r="E44" s="230"/>
      <c r="F44" s="12" t="s">
        <v>47</v>
      </c>
      <c r="G44" s="13">
        <v>12980223</v>
      </c>
      <c r="H44" s="13">
        <v>12980223</v>
      </c>
      <c r="I44" s="22">
        <v>3282964.87</v>
      </c>
      <c r="J44" s="15">
        <v>2035629.6199999999</v>
      </c>
      <c r="K44" s="16">
        <v>1588069.31</v>
      </c>
      <c r="L44" s="16">
        <v>2045531.02</v>
      </c>
      <c r="M44" s="15">
        <v>5069136.47</v>
      </c>
      <c r="N44" s="18">
        <v>0</v>
      </c>
      <c r="O44" s="18">
        <v>1672972.4</v>
      </c>
      <c r="P44" s="18">
        <v>3019002.1499999994</v>
      </c>
      <c r="Q44" s="18"/>
      <c r="R44" s="18">
        <v>2286746.58</v>
      </c>
      <c r="S44" s="18"/>
      <c r="T44" s="18">
        <v>1660225.2599999998</v>
      </c>
      <c r="U44" s="21">
        <f t="shared" si="0"/>
        <v>22660277.68</v>
      </c>
    </row>
    <row r="45" spans="1:21" s="11" customFormat="1" ht="14.25" x14ac:dyDescent="0.2">
      <c r="A45" s="231" t="s">
        <v>336</v>
      </c>
      <c r="B45" s="232"/>
      <c r="C45" s="232"/>
      <c r="D45" s="232"/>
      <c r="E45" s="233"/>
      <c r="F45" s="24" t="s">
        <v>347</v>
      </c>
      <c r="G45" s="13"/>
      <c r="H45" s="13"/>
      <c r="I45" s="22"/>
      <c r="J45" s="15"/>
      <c r="K45" s="16"/>
      <c r="L45" s="16"/>
      <c r="M45" s="15"/>
      <c r="N45" s="18"/>
      <c r="O45" s="18"/>
      <c r="P45" s="18"/>
      <c r="Q45" s="18"/>
      <c r="R45" s="18"/>
      <c r="S45" s="18"/>
      <c r="T45" s="18"/>
      <c r="U45" s="21">
        <f t="shared" si="0"/>
        <v>0</v>
      </c>
    </row>
    <row r="46" spans="1:21" s="11" customFormat="1" ht="14.25" x14ac:dyDescent="0.2">
      <c r="A46" s="228" t="s">
        <v>48</v>
      </c>
      <c r="B46" s="229"/>
      <c r="C46" s="229"/>
      <c r="D46" s="229"/>
      <c r="E46" s="230"/>
      <c r="F46" s="12" t="s">
        <v>49</v>
      </c>
      <c r="G46" s="13">
        <v>10659129</v>
      </c>
      <c r="H46" s="13">
        <v>10659129</v>
      </c>
      <c r="I46" s="22">
        <v>1524126.4</v>
      </c>
      <c r="J46" s="15">
        <v>1954279.28</v>
      </c>
      <c r="K46" s="16">
        <v>1515314.75</v>
      </c>
      <c r="L46" s="16">
        <v>2066002.37</v>
      </c>
      <c r="M46" s="15">
        <v>4871954.28</v>
      </c>
      <c r="N46" s="18">
        <v>0</v>
      </c>
      <c r="O46" s="18">
        <v>1602253.43</v>
      </c>
      <c r="P46" s="18">
        <v>2899611.9099999997</v>
      </c>
      <c r="Q46" s="18"/>
      <c r="R46" s="18">
        <v>2190740.73</v>
      </c>
      <c r="S46" s="18"/>
      <c r="T46" s="18">
        <v>1601366.46</v>
      </c>
      <c r="U46" s="21">
        <f t="shared" si="0"/>
        <v>20225649.609999999</v>
      </c>
    </row>
    <row r="47" spans="1:21" s="11" customFormat="1" ht="14.25" x14ac:dyDescent="0.2">
      <c r="A47" s="231" t="s">
        <v>337</v>
      </c>
      <c r="B47" s="232"/>
      <c r="C47" s="232"/>
      <c r="D47" s="232"/>
      <c r="E47" s="233"/>
      <c r="F47" s="24" t="s">
        <v>348</v>
      </c>
      <c r="G47" s="13"/>
      <c r="H47" s="13"/>
      <c r="I47" s="22"/>
      <c r="J47" s="15"/>
      <c r="K47" s="16"/>
      <c r="L47" s="16"/>
      <c r="M47" s="15"/>
      <c r="N47" s="18"/>
      <c r="O47" s="18"/>
      <c r="P47" s="18"/>
      <c r="Q47" s="18"/>
      <c r="R47" s="27"/>
      <c r="S47" s="27"/>
      <c r="T47" s="27"/>
      <c r="U47" s="21">
        <f t="shared" si="0"/>
        <v>0</v>
      </c>
    </row>
    <row r="48" spans="1:21" s="11" customFormat="1" ht="14.25" x14ac:dyDescent="0.2">
      <c r="A48" s="228" t="s">
        <v>50</v>
      </c>
      <c r="B48" s="229"/>
      <c r="C48" s="229"/>
      <c r="D48" s="229"/>
      <c r="E48" s="230"/>
      <c r="F48" s="12" t="s">
        <v>51</v>
      </c>
      <c r="G48" s="13">
        <v>3713055</v>
      </c>
      <c r="H48" s="13">
        <v>3713055</v>
      </c>
      <c r="I48" s="22">
        <v>176254.73</v>
      </c>
      <c r="J48" s="15">
        <v>229944.34000000003</v>
      </c>
      <c r="K48" s="16">
        <v>175505.15</v>
      </c>
      <c r="L48" s="16">
        <v>313039.48</v>
      </c>
      <c r="M48" s="15">
        <v>562593.26</v>
      </c>
      <c r="N48" s="18">
        <v>0</v>
      </c>
      <c r="O48" s="27">
        <v>185969.2</v>
      </c>
      <c r="P48" s="27">
        <v>335929.84</v>
      </c>
      <c r="Q48" s="34"/>
      <c r="R48" s="28">
        <v>251933.68</v>
      </c>
      <c r="S48" s="28"/>
      <c r="T48" s="28">
        <v>185278.71</v>
      </c>
      <c r="U48" s="21">
        <f t="shared" si="0"/>
        <v>2416448.39</v>
      </c>
    </row>
    <row r="49" spans="1:23" s="11" customFormat="1" ht="14.25" x14ac:dyDescent="0.2">
      <c r="A49" s="231" t="s">
        <v>349</v>
      </c>
      <c r="B49" s="232"/>
      <c r="C49" s="232"/>
      <c r="D49" s="232"/>
      <c r="E49" s="233"/>
      <c r="F49" s="24" t="s">
        <v>350</v>
      </c>
      <c r="G49" s="13"/>
      <c r="H49" s="13"/>
      <c r="I49" s="22"/>
      <c r="J49" s="15"/>
      <c r="K49" s="16"/>
      <c r="L49" s="16"/>
      <c r="M49" s="15"/>
      <c r="N49" s="19"/>
      <c r="O49" s="28"/>
      <c r="P49" s="28"/>
      <c r="Q49" s="178"/>
      <c r="R49" s="28"/>
      <c r="S49" s="28"/>
      <c r="T49" s="28"/>
      <c r="U49" s="21">
        <f t="shared" si="0"/>
        <v>0</v>
      </c>
    </row>
    <row r="50" spans="1:23" s="11" customFormat="1" thickBot="1" x14ac:dyDescent="0.25">
      <c r="A50" s="228" t="s">
        <v>366</v>
      </c>
      <c r="B50" s="229"/>
      <c r="C50" s="229"/>
      <c r="D50" s="229"/>
      <c r="E50" s="230"/>
      <c r="F50" s="29" t="s">
        <v>351</v>
      </c>
      <c r="G50" s="13"/>
      <c r="H50" s="13"/>
      <c r="I50" s="30"/>
      <c r="J50" s="15"/>
      <c r="K50" s="31"/>
      <c r="L50" s="32"/>
      <c r="M50" s="33"/>
      <c r="N50" s="27"/>
      <c r="O50" s="27"/>
      <c r="P50" s="34"/>
      <c r="Q50" s="34"/>
      <c r="R50" s="34"/>
      <c r="S50" s="34"/>
      <c r="T50" s="34"/>
      <c r="U50" s="21">
        <f t="shared" si="0"/>
        <v>0</v>
      </c>
    </row>
    <row r="51" spans="1:23" s="11" customFormat="1" thickBot="1" x14ac:dyDescent="0.25">
      <c r="A51" s="254">
        <v>2.1</v>
      </c>
      <c r="B51" s="211"/>
      <c r="C51" s="211"/>
      <c r="D51" s="211"/>
      <c r="E51" s="212"/>
      <c r="F51" s="35" t="s">
        <v>14</v>
      </c>
      <c r="G51" s="36">
        <f t="shared" ref="G51:T51" si="1">SUM(G16:G50)</f>
        <v>481596683</v>
      </c>
      <c r="H51" s="36">
        <f t="shared" si="1"/>
        <v>481596683</v>
      </c>
      <c r="I51" s="37">
        <f t="shared" si="1"/>
        <v>15341137.1</v>
      </c>
      <c r="J51" s="38">
        <f t="shared" si="1"/>
        <v>30318492.140000008</v>
      </c>
      <c r="K51" s="39">
        <f t="shared" si="1"/>
        <v>45106680.310000002</v>
      </c>
      <c r="L51" s="39">
        <f t="shared" si="1"/>
        <v>28553054.300000004</v>
      </c>
      <c r="M51" s="40">
        <f t="shared" si="1"/>
        <v>40128689.100000001</v>
      </c>
      <c r="N51" s="38">
        <f t="shared" si="1"/>
        <v>30711251.479999997</v>
      </c>
      <c r="O51" s="40">
        <f t="shared" si="1"/>
        <v>35213820.680000007</v>
      </c>
      <c r="P51" s="39">
        <f t="shared" si="1"/>
        <v>47587284.969999976</v>
      </c>
      <c r="Q51" s="39">
        <f t="shared" si="1"/>
        <v>14990750.41</v>
      </c>
      <c r="R51" s="39">
        <f t="shared" si="1"/>
        <v>38129157.79999999</v>
      </c>
      <c r="S51" s="39">
        <f t="shared" si="1"/>
        <v>13911489.43</v>
      </c>
      <c r="T51" s="39">
        <f t="shared" si="1"/>
        <v>36458369.870000005</v>
      </c>
      <c r="U51" s="40">
        <f>SUM(U16:U50)</f>
        <v>376450177.59000003</v>
      </c>
      <c r="W51" s="41"/>
    </row>
    <row r="52" spans="1:23" s="11" customFormat="1" ht="14.25" x14ac:dyDescent="0.2">
      <c r="A52" s="255" t="s">
        <v>280</v>
      </c>
      <c r="B52" s="256"/>
      <c r="C52" s="256"/>
      <c r="D52" s="256"/>
      <c r="E52" s="257"/>
      <c r="F52" s="42" t="s">
        <v>281</v>
      </c>
      <c r="G52" s="13"/>
      <c r="H52" s="13"/>
      <c r="I52" s="43"/>
      <c r="J52" s="44"/>
      <c r="K52" s="45"/>
      <c r="L52" s="45"/>
      <c r="M52" s="46"/>
      <c r="N52" s="23"/>
      <c r="O52" s="23"/>
      <c r="P52" s="20"/>
      <c r="Q52" s="20"/>
      <c r="R52" s="20"/>
      <c r="S52" s="20"/>
      <c r="T52" s="20"/>
      <c r="U52" s="21">
        <f t="shared" ref="U52:U83" si="2">SUM(I52:T52)</f>
        <v>0</v>
      </c>
    </row>
    <row r="53" spans="1:23" s="11" customFormat="1" ht="14.25" x14ac:dyDescent="0.2">
      <c r="A53" s="228" t="s">
        <v>53</v>
      </c>
      <c r="B53" s="229"/>
      <c r="C53" s="229"/>
      <c r="D53" s="229"/>
      <c r="E53" s="230"/>
      <c r="F53" s="12" t="s">
        <v>54</v>
      </c>
      <c r="G53" s="13"/>
      <c r="H53" s="13"/>
      <c r="I53" s="47">
        <v>0</v>
      </c>
      <c r="J53" s="15">
        <v>0</v>
      </c>
      <c r="K53" s="16">
        <v>0</v>
      </c>
      <c r="L53" s="16">
        <v>0</v>
      </c>
      <c r="M53" s="15">
        <v>0</v>
      </c>
      <c r="N53" s="23">
        <v>0</v>
      </c>
      <c r="O53" s="23"/>
      <c r="P53" s="20"/>
      <c r="Q53" s="20"/>
      <c r="R53" s="20"/>
      <c r="S53" s="20"/>
      <c r="T53" s="20"/>
      <c r="U53" s="21">
        <f t="shared" si="2"/>
        <v>0</v>
      </c>
    </row>
    <row r="54" spans="1:23" s="11" customFormat="1" ht="14.25" x14ac:dyDescent="0.2">
      <c r="A54" s="231" t="s">
        <v>322</v>
      </c>
      <c r="B54" s="232"/>
      <c r="C54" s="232"/>
      <c r="D54" s="232"/>
      <c r="E54" s="233"/>
      <c r="F54" s="24" t="s">
        <v>56</v>
      </c>
      <c r="G54" s="13"/>
      <c r="H54" s="13"/>
      <c r="I54" s="47"/>
      <c r="J54" s="15"/>
      <c r="K54" s="16"/>
      <c r="L54" s="16"/>
      <c r="M54" s="15"/>
      <c r="N54" s="23"/>
      <c r="O54" s="23"/>
      <c r="P54" s="23"/>
      <c r="Q54" s="23"/>
      <c r="R54" s="23"/>
      <c r="S54" s="23"/>
      <c r="T54" s="23"/>
      <c r="U54" s="21">
        <f t="shared" si="2"/>
        <v>0</v>
      </c>
    </row>
    <row r="55" spans="1:23" s="11" customFormat="1" ht="14.25" x14ac:dyDescent="0.2">
      <c r="A55" s="228" t="s">
        <v>55</v>
      </c>
      <c r="B55" s="229"/>
      <c r="C55" s="229"/>
      <c r="D55" s="229"/>
      <c r="E55" s="230"/>
      <c r="F55" s="12" t="s">
        <v>354</v>
      </c>
      <c r="G55" s="13">
        <v>3730134</v>
      </c>
      <c r="H55" s="13">
        <v>3730134</v>
      </c>
      <c r="I55" s="47">
        <v>0</v>
      </c>
      <c r="J55" s="15">
        <v>36156.25</v>
      </c>
      <c r="K55" s="16">
        <v>38068.75</v>
      </c>
      <c r="L55" s="16">
        <v>10270</v>
      </c>
      <c r="M55" s="15">
        <v>12161.08</v>
      </c>
      <c r="N55" s="23">
        <v>0</v>
      </c>
      <c r="O55" s="23">
        <v>24734.25</v>
      </c>
      <c r="P55" s="23">
        <v>12373.02</v>
      </c>
      <c r="Q55" s="23"/>
      <c r="R55" s="23">
        <v>12373.04</v>
      </c>
      <c r="S55" s="23">
        <v>14375.8</v>
      </c>
      <c r="T55" s="23">
        <v>14482.14</v>
      </c>
      <c r="U55" s="21">
        <f t="shared" si="2"/>
        <v>174994.33000000002</v>
      </c>
    </row>
    <row r="56" spans="1:23" s="11" customFormat="1" ht="14.25" x14ac:dyDescent="0.2">
      <c r="A56" s="228" t="s">
        <v>57</v>
      </c>
      <c r="B56" s="229"/>
      <c r="C56" s="229"/>
      <c r="D56" s="229"/>
      <c r="E56" s="230"/>
      <c r="F56" s="12" t="s">
        <v>58</v>
      </c>
      <c r="G56" s="13">
        <v>3340927</v>
      </c>
      <c r="H56" s="13">
        <v>3340927</v>
      </c>
      <c r="I56" s="47">
        <v>0</v>
      </c>
      <c r="J56" s="15">
        <v>36156.25</v>
      </c>
      <c r="K56" s="16">
        <v>0</v>
      </c>
      <c r="L56" s="16">
        <v>25343.5</v>
      </c>
      <c r="M56" s="15">
        <v>25343.5</v>
      </c>
      <c r="N56" s="23">
        <v>0</v>
      </c>
      <c r="O56" s="23">
        <v>441883.26</v>
      </c>
      <c r="P56" s="23">
        <v>215270.97</v>
      </c>
      <c r="Q56" s="23">
        <v>185424.02</v>
      </c>
      <c r="R56" s="23">
        <v>25343.5</v>
      </c>
      <c r="S56" s="23">
        <v>393043.01</v>
      </c>
      <c r="T56" s="23">
        <v>109364.51</v>
      </c>
      <c r="U56" s="21">
        <f t="shared" si="2"/>
        <v>1457172.52</v>
      </c>
    </row>
    <row r="57" spans="1:23" s="11" customFormat="1" ht="14.25" x14ac:dyDescent="0.2">
      <c r="A57" s="228" t="s">
        <v>59</v>
      </c>
      <c r="B57" s="229"/>
      <c r="C57" s="229"/>
      <c r="D57" s="229"/>
      <c r="E57" s="230"/>
      <c r="F57" s="12" t="s">
        <v>60</v>
      </c>
      <c r="G57" s="13">
        <v>58300000</v>
      </c>
      <c r="H57" s="13">
        <v>58300000</v>
      </c>
      <c r="I57" s="47">
        <v>1557752.2400000002</v>
      </c>
      <c r="J57" s="15">
        <v>14633.65</v>
      </c>
      <c r="K57" s="16">
        <v>1489164.09</v>
      </c>
      <c r="L57" s="16">
        <v>0</v>
      </c>
      <c r="M57" s="15">
        <v>10176803.710000001</v>
      </c>
      <c r="N57" s="23">
        <v>7945874.3600000003</v>
      </c>
      <c r="O57" s="23">
        <v>11386619.609999999</v>
      </c>
      <c r="P57" s="23"/>
      <c r="Q57" s="23">
        <v>8677400.6500000004</v>
      </c>
      <c r="R57" s="23">
        <v>3551180.14</v>
      </c>
      <c r="S57" s="23">
        <v>701594.88</v>
      </c>
      <c r="T57" s="23">
        <v>767036.14</v>
      </c>
      <c r="U57" s="21">
        <f t="shared" si="2"/>
        <v>46268059.470000006</v>
      </c>
    </row>
    <row r="58" spans="1:23" s="11" customFormat="1" ht="14.25" x14ac:dyDescent="0.2">
      <c r="A58" s="213" t="s">
        <v>330</v>
      </c>
      <c r="B58" s="214"/>
      <c r="C58" s="214"/>
      <c r="D58" s="214"/>
      <c r="E58" s="215"/>
      <c r="F58" s="12" t="s">
        <v>331</v>
      </c>
      <c r="G58" s="13"/>
      <c r="H58" s="13"/>
      <c r="I58" s="47"/>
      <c r="J58" s="15"/>
      <c r="K58" s="16"/>
      <c r="L58" s="16"/>
      <c r="M58" s="15"/>
      <c r="N58" s="23"/>
      <c r="O58" s="23"/>
      <c r="P58" s="23"/>
      <c r="Q58" s="23"/>
      <c r="R58" s="23"/>
      <c r="S58" s="23"/>
      <c r="T58" s="23"/>
      <c r="U58" s="21">
        <f t="shared" si="2"/>
        <v>0</v>
      </c>
    </row>
    <row r="59" spans="1:23" s="11" customFormat="1" ht="14.25" x14ac:dyDescent="0.2">
      <c r="A59" s="228" t="s">
        <v>61</v>
      </c>
      <c r="B59" s="229"/>
      <c r="C59" s="229"/>
      <c r="D59" s="229"/>
      <c r="E59" s="230"/>
      <c r="F59" s="12" t="s">
        <v>62</v>
      </c>
      <c r="G59" s="13">
        <v>415968</v>
      </c>
      <c r="H59" s="13">
        <v>415968</v>
      </c>
      <c r="I59" s="47">
        <v>31119</v>
      </c>
      <c r="J59" s="15">
        <v>0</v>
      </c>
      <c r="K59" s="16">
        <v>0</v>
      </c>
      <c r="L59" s="16">
        <v>71714</v>
      </c>
      <c r="M59" s="15">
        <v>0</v>
      </c>
      <c r="N59" s="23">
        <v>0</v>
      </c>
      <c r="O59" s="23"/>
      <c r="P59" s="23">
        <v>12399.6</v>
      </c>
      <c r="Q59" s="23">
        <v>49253.04</v>
      </c>
      <c r="R59" s="23">
        <v>2052</v>
      </c>
      <c r="S59" s="23">
        <v>17710</v>
      </c>
      <c r="T59" s="23">
        <v>55385.799999999996</v>
      </c>
      <c r="U59" s="21">
        <f t="shared" si="2"/>
        <v>239633.44</v>
      </c>
    </row>
    <row r="60" spans="1:23" s="11" customFormat="1" ht="14.25" x14ac:dyDescent="0.2">
      <c r="A60" s="228" t="s">
        <v>65</v>
      </c>
      <c r="B60" s="229"/>
      <c r="C60" s="229"/>
      <c r="D60" s="229"/>
      <c r="E60" s="230"/>
      <c r="F60" s="12" t="s">
        <v>66</v>
      </c>
      <c r="G60" s="13">
        <v>120000</v>
      </c>
      <c r="H60" s="13">
        <v>120000</v>
      </c>
      <c r="I60" s="47">
        <v>15996</v>
      </c>
      <c r="J60" s="15">
        <v>8199</v>
      </c>
      <c r="K60" s="16">
        <v>0</v>
      </c>
      <c r="L60" s="16">
        <v>0</v>
      </c>
      <c r="M60" s="15">
        <v>0</v>
      </c>
      <c r="N60" s="23">
        <v>0</v>
      </c>
      <c r="O60" s="23"/>
      <c r="P60" s="23"/>
      <c r="Q60" s="23"/>
      <c r="R60" s="23"/>
      <c r="S60" s="23"/>
      <c r="T60" s="23"/>
      <c r="U60" s="21">
        <f t="shared" si="2"/>
        <v>24195</v>
      </c>
    </row>
    <row r="61" spans="1:23" s="11" customFormat="1" ht="14.25" x14ac:dyDescent="0.2">
      <c r="A61" s="231" t="s">
        <v>282</v>
      </c>
      <c r="B61" s="232"/>
      <c r="C61" s="232"/>
      <c r="D61" s="232"/>
      <c r="E61" s="233"/>
      <c r="F61" s="24" t="s">
        <v>283</v>
      </c>
      <c r="G61" s="13"/>
      <c r="H61" s="13"/>
      <c r="I61" s="47"/>
      <c r="J61" s="15"/>
      <c r="K61" s="16"/>
      <c r="L61" s="16"/>
      <c r="M61" s="15"/>
      <c r="N61" s="23"/>
      <c r="O61" s="23"/>
      <c r="P61" s="23"/>
      <c r="Q61" s="23"/>
      <c r="R61" s="23"/>
      <c r="S61" s="23"/>
      <c r="T61" s="23"/>
      <c r="U61" s="21">
        <f t="shared" si="2"/>
        <v>0</v>
      </c>
    </row>
    <row r="62" spans="1:23" s="11" customFormat="1" ht="14.25" x14ac:dyDescent="0.2">
      <c r="A62" s="228" t="s">
        <v>67</v>
      </c>
      <c r="B62" s="229"/>
      <c r="C62" s="229"/>
      <c r="D62" s="229"/>
      <c r="E62" s="230"/>
      <c r="F62" s="29" t="s">
        <v>68</v>
      </c>
      <c r="G62" s="13">
        <v>4672236</v>
      </c>
      <c r="H62" s="13">
        <v>4672236</v>
      </c>
      <c r="I62" s="47">
        <v>0</v>
      </c>
      <c r="J62" s="15">
        <v>0</v>
      </c>
      <c r="K62" s="16">
        <v>0</v>
      </c>
      <c r="L62" s="16">
        <v>0</v>
      </c>
      <c r="M62" s="15">
        <v>1057.82</v>
      </c>
      <c r="N62" s="23">
        <v>1367796.61</v>
      </c>
      <c r="O62" s="23">
        <v>354733.86</v>
      </c>
      <c r="P62" s="23"/>
      <c r="Q62" s="23">
        <v>1879416</v>
      </c>
      <c r="R62" s="23">
        <v>2611122.69</v>
      </c>
      <c r="S62" s="23"/>
      <c r="T62" s="23"/>
      <c r="U62" s="21">
        <f t="shared" si="2"/>
        <v>6214126.9800000004</v>
      </c>
    </row>
    <row r="63" spans="1:23" s="11" customFormat="1" ht="14.25" x14ac:dyDescent="0.2">
      <c r="A63" s="248" t="s">
        <v>63</v>
      </c>
      <c r="B63" s="249"/>
      <c r="C63" s="249"/>
      <c r="D63" s="249"/>
      <c r="E63" s="250"/>
      <c r="F63" s="48" t="s">
        <v>64</v>
      </c>
      <c r="G63" s="13">
        <v>380000</v>
      </c>
      <c r="H63" s="13">
        <v>380000</v>
      </c>
      <c r="I63" s="47">
        <v>12427.8</v>
      </c>
      <c r="J63" s="15">
        <v>0</v>
      </c>
      <c r="K63" s="16">
        <v>0</v>
      </c>
      <c r="L63" s="16">
        <v>462733.8</v>
      </c>
      <c r="M63" s="15">
        <v>80700</v>
      </c>
      <c r="N63" s="23">
        <v>9151.5</v>
      </c>
      <c r="O63" s="23">
        <v>2684.5</v>
      </c>
      <c r="P63" s="23">
        <v>31152</v>
      </c>
      <c r="Q63" s="23">
        <v>15839.8</v>
      </c>
      <c r="R63" s="23">
        <v>223740</v>
      </c>
      <c r="S63" s="23">
        <v>236</v>
      </c>
      <c r="T63" s="23"/>
      <c r="U63" s="21">
        <f t="shared" si="2"/>
        <v>838665.4</v>
      </c>
    </row>
    <row r="64" spans="1:23" s="11" customFormat="1" ht="14.25" x14ac:dyDescent="0.2">
      <c r="A64" s="251" t="s">
        <v>339</v>
      </c>
      <c r="B64" s="252"/>
      <c r="C64" s="252"/>
      <c r="D64" s="252"/>
      <c r="E64" s="253"/>
      <c r="F64" s="49" t="s">
        <v>284</v>
      </c>
      <c r="G64" s="13"/>
      <c r="H64" s="13"/>
      <c r="I64" s="47"/>
      <c r="J64" s="15"/>
      <c r="K64" s="16"/>
      <c r="L64" s="16"/>
      <c r="M64" s="15"/>
      <c r="N64" s="23"/>
      <c r="O64" s="23"/>
      <c r="P64" s="23"/>
      <c r="Q64" s="23"/>
      <c r="R64" s="23"/>
      <c r="S64" s="23"/>
      <c r="T64" s="23"/>
      <c r="U64" s="21">
        <f t="shared" si="2"/>
        <v>0</v>
      </c>
    </row>
    <row r="65" spans="1:21" s="11" customFormat="1" ht="14.25" x14ac:dyDescent="0.2">
      <c r="A65" s="228" t="s">
        <v>343</v>
      </c>
      <c r="B65" s="229"/>
      <c r="C65" s="229"/>
      <c r="D65" s="229"/>
      <c r="E65" s="230"/>
      <c r="F65" s="12" t="s">
        <v>420</v>
      </c>
      <c r="G65" s="13">
        <v>4800000</v>
      </c>
      <c r="H65" s="13">
        <v>4800000</v>
      </c>
      <c r="I65" s="47">
        <v>20000</v>
      </c>
      <c r="J65" s="15">
        <v>0</v>
      </c>
      <c r="K65" s="16">
        <v>35792.65</v>
      </c>
      <c r="L65" s="16">
        <v>203300</v>
      </c>
      <c r="M65" s="15">
        <v>0</v>
      </c>
      <c r="N65" s="23">
        <v>0</v>
      </c>
      <c r="O65" s="23"/>
      <c r="P65" s="23">
        <v>1700</v>
      </c>
      <c r="Q65" s="23">
        <v>8200</v>
      </c>
      <c r="R65" s="23">
        <v>94750</v>
      </c>
      <c r="S65" s="23">
        <v>12300</v>
      </c>
      <c r="T65" s="23">
        <v>17150</v>
      </c>
      <c r="U65" s="21">
        <f t="shared" si="2"/>
        <v>393192.65</v>
      </c>
    </row>
    <row r="66" spans="1:21" s="11" customFormat="1" ht="14.25" x14ac:dyDescent="0.2">
      <c r="A66" s="228" t="s">
        <v>421</v>
      </c>
      <c r="B66" s="229"/>
      <c r="C66" s="229"/>
      <c r="D66" s="229"/>
      <c r="E66" s="230"/>
      <c r="F66" s="12" t="s">
        <v>422</v>
      </c>
      <c r="G66" s="13">
        <v>1770000</v>
      </c>
      <c r="H66" s="13">
        <v>1770000</v>
      </c>
      <c r="I66" s="47"/>
      <c r="J66" s="15"/>
      <c r="K66" s="16"/>
      <c r="L66" s="16"/>
      <c r="M66" s="15"/>
      <c r="N66" s="23"/>
      <c r="O66" s="23"/>
      <c r="P66" s="23"/>
      <c r="Q66" s="23"/>
      <c r="R66" s="23"/>
      <c r="S66" s="23"/>
      <c r="T66" s="23"/>
      <c r="U66" s="21">
        <f t="shared" si="2"/>
        <v>0</v>
      </c>
    </row>
    <row r="67" spans="1:21" s="11" customFormat="1" ht="14.25" x14ac:dyDescent="0.2">
      <c r="A67" s="231" t="s">
        <v>285</v>
      </c>
      <c r="B67" s="232"/>
      <c r="C67" s="232"/>
      <c r="D67" s="232"/>
      <c r="E67" s="233"/>
      <c r="F67" s="24" t="s">
        <v>286</v>
      </c>
      <c r="G67" s="13"/>
      <c r="H67" s="13"/>
      <c r="I67" s="47"/>
      <c r="J67" s="15"/>
      <c r="K67" s="16"/>
      <c r="L67" s="16"/>
      <c r="M67" s="15"/>
      <c r="N67" s="23"/>
      <c r="O67" s="23"/>
      <c r="P67" s="23"/>
      <c r="Q67" s="23"/>
      <c r="R67" s="23"/>
      <c r="S67" s="23"/>
      <c r="T67" s="23"/>
      <c r="U67" s="21">
        <f t="shared" si="2"/>
        <v>0</v>
      </c>
    </row>
    <row r="68" spans="1:21" s="11" customFormat="1" ht="14.25" x14ac:dyDescent="0.2">
      <c r="A68" s="213" t="s">
        <v>69</v>
      </c>
      <c r="B68" s="246"/>
      <c r="C68" s="246"/>
      <c r="D68" s="246"/>
      <c r="E68" s="247"/>
      <c r="F68" s="12" t="s">
        <v>70</v>
      </c>
      <c r="G68" s="13">
        <v>2440000</v>
      </c>
      <c r="H68" s="13">
        <v>2440000</v>
      </c>
      <c r="I68" s="47">
        <v>0</v>
      </c>
      <c r="J68" s="15">
        <v>0</v>
      </c>
      <c r="K68" s="16">
        <v>0</v>
      </c>
      <c r="L68" s="16">
        <v>0</v>
      </c>
      <c r="M68" s="15">
        <v>0</v>
      </c>
      <c r="N68" s="23">
        <v>0</v>
      </c>
      <c r="O68" s="23"/>
      <c r="P68" s="23"/>
      <c r="Q68" s="23"/>
      <c r="R68" s="23"/>
      <c r="S68" s="23"/>
      <c r="T68" s="23"/>
      <c r="U68" s="21">
        <f t="shared" si="2"/>
        <v>0</v>
      </c>
    </row>
    <row r="69" spans="1:21" s="11" customFormat="1" ht="14.25" x14ac:dyDescent="0.2">
      <c r="A69" s="213" t="s">
        <v>71</v>
      </c>
      <c r="B69" s="246"/>
      <c r="C69" s="246"/>
      <c r="D69" s="246"/>
      <c r="E69" s="247"/>
      <c r="F69" s="12" t="s">
        <v>72</v>
      </c>
      <c r="G69" s="13">
        <v>2180000</v>
      </c>
      <c r="H69" s="13">
        <v>2180000</v>
      </c>
      <c r="I69" s="47"/>
      <c r="J69" s="15"/>
      <c r="K69" s="16"/>
      <c r="L69" s="16">
        <v>120253.75999999999</v>
      </c>
      <c r="M69" s="15">
        <v>744757.98</v>
      </c>
      <c r="N69" s="23">
        <v>768665.83000000007</v>
      </c>
      <c r="O69" s="23">
        <v>194989.2</v>
      </c>
      <c r="P69" s="23">
        <v>260393.81000000003</v>
      </c>
      <c r="Q69" s="23">
        <v>594851.29</v>
      </c>
      <c r="R69" s="23">
        <v>2559854.4</v>
      </c>
      <c r="S69" s="23"/>
      <c r="T69" s="23"/>
      <c r="U69" s="21">
        <f t="shared" si="2"/>
        <v>5243766.2699999996</v>
      </c>
    </row>
    <row r="70" spans="1:21" s="11" customFormat="1" ht="14.25" x14ac:dyDescent="0.2">
      <c r="A70" s="228" t="s">
        <v>73</v>
      </c>
      <c r="B70" s="229"/>
      <c r="C70" s="229"/>
      <c r="D70" s="229"/>
      <c r="E70" s="230"/>
      <c r="F70" s="12" t="s">
        <v>74</v>
      </c>
      <c r="G70" s="13">
        <v>250000</v>
      </c>
      <c r="H70" s="13">
        <v>250000</v>
      </c>
      <c r="I70" s="47"/>
      <c r="J70" s="15"/>
      <c r="K70" s="16"/>
      <c r="L70" s="16"/>
      <c r="M70" s="15"/>
      <c r="N70" s="23"/>
      <c r="O70" s="23"/>
      <c r="P70" s="23"/>
      <c r="Q70" s="23"/>
      <c r="R70" s="23"/>
      <c r="S70" s="23"/>
      <c r="T70" s="23"/>
      <c r="U70" s="21">
        <f t="shared" si="2"/>
        <v>0</v>
      </c>
    </row>
    <row r="71" spans="1:21" s="11" customFormat="1" ht="14.25" x14ac:dyDescent="0.2">
      <c r="A71" s="228" t="s">
        <v>76</v>
      </c>
      <c r="B71" s="229"/>
      <c r="C71" s="229"/>
      <c r="D71" s="229"/>
      <c r="E71" s="230"/>
      <c r="F71" s="12" t="s">
        <v>77</v>
      </c>
      <c r="G71" s="13">
        <v>60000</v>
      </c>
      <c r="H71" s="13">
        <v>60000</v>
      </c>
      <c r="I71" s="47">
        <v>0</v>
      </c>
      <c r="J71" s="15">
        <v>0</v>
      </c>
      <c r="K71" s="16">
        <v>0</v>
      </c>
      <c r="L71" s="16">
        <v>0</v>
      </c>
      <c r="M71" s="15">
        <v>0</v>
      </c>
      <c r="N71" s="23">
        <v>0</v>
      </c>
      <c r="O71" s="23"/>
      <c r="P71" s="23"/>
      <c r="Q71" s="23"/>
      <c r="R71" s="23"/>
      <c r="S71" s="23"/>
      <c r="T71" s="23"/>
      <c r="U71" s="21">
        <f t="shared" si="2"/>
        <v>0</v>
      </c>
    </row>
    <row r="72" spans="1:21" s="11" customFormat="1" ht="14.25" x14ac:dyDescent="0.2">
      <c r="A72" s="231" t="s">
        <v>287</v>
      </c>
      <c r="B72" s="232"/>
      <c r="C72" s="232"/>
      <c r="D72" s="232"/>
      <c r="E72" s="233"/>
      <c r="F72" s="24" t="s">
        <v>288</v>
      </c>
      <c r="G72" s="13"/>
      <c r="H72" s="13"/>
      <c r="I72" s="47"/>
      <c r="J72" s="15"/>
      <c r="K72" s="16"/>
      <c r="L72" s="16"/>
      <c r="M72" s="15"/>
      <c r="N72" s="23"/>
      <c r="O72" s="23"/>
      <c r="P72" s="23"/>
      <c r="Q72" s="23"/>
      <c r="R72" s="23"/>
      <c r="S72" s="23"/>
      <c r="T72" s="23"/>
      <c r="U72" s="21">
        <f t="shared" si="2"/>
        <v>0</v>
      </c>
    </row>
    <row r="73" spans="1:21" s="11" customFormat="1" ht="14.25" x14ac:dyDescent="0.2">
      <c r="A73" s="228" t="s">
        <v>78</v>
      </c>
      <c r="B73" s="229"/>
      <c r="C73" s="229"/>
      <c r="D73" s="229"/>
      <c r="E73" s="230"/>
      <c r="F73" s="12" t="s">
        <v>79</v>
      </c>
      <c r="G73" s="13">
        <v>1053000</v>
      </c>
      <c r="H73" s="13">
        <v>1053000</v>
      </c>
      <c r="I73" s="47"/>
      <c r="J73" s="15"/>
      <c r="K73" s="16"/>
      <c r="L73" s="16"/>
      <c r="M73" s="15"/>
      <c r="N73" s="23"/>
      <c r="O73" s="23"/>
      <c r="P73" s="23"/>
      <c r="Q73" s="23"/>
      <c r="R73" s="23"/>
      <c r="S73" s="23"/>
      <c r="T73" s="23"/>
      <c r="U73" s="21">
        <f t="shared" si="2"/>
        <v>0</v>
      </c>
    </row>
    <row r="74" spans="1:21" s="11" customFormat="1" ht="14.25" x14ac:dyDescent="0.2">
      <c r="A74" s="228" t="s">
        <v>390</v>
      </c>
      <c r="B74" s="229"/>
      <c r="C74" s="229"/>
      <c r="D74" s="229"/>
      <c r="E74" s="230"/>
      <c r="F74" s="12" t="s">
        <v>391</v>
      </c>
      <c r="G74" s="13"/>
      <c r="H74" s="13"/>
      <c r="I74" s="47">
        <v>0</v>
      </c>
      <c r="J74" s="15"/>
      <c r="K74" s="16">
        <v>0</v>
      </c>
      <c r="L74" s="16">
        <v>0</v>
      </c>
      <c r="M74" s="15">
        <v>0</v>
      </c>
      <c r="N74" s="23">
        <v>0</v>
      </c>
      <c r="O74" s="23"/>
      <c r="P74" s="23"/>
      <c r="Q74" s="23"/>
      <c r="R74" s="23"/>
      <c r="S74" s="23"/>
      <c r="T74" s="23"/>
      <c r="U74" s="21">
        <f t="shared" si="2"/>
        <v>0</v>
      </c>
    </row>
    <row r="75" spans="1:21" s="11" customFormat="1" ht="14.25" x14ac:dyDescent="0.2">
      <c r="A75" s="228" t="s">
        <v>80</v>
      </c>
      <c r="B75" s="229"/>
      <c r="C75" s="229"/>
      <c r="D75" s="229"/>
      <c r="E75" s="230"/>
      <c r="F75" s="12" t="s">
        <v>81</v>
      </c>
      <c r="G75" s="13">
        <v>5914000</v>
      </c>
      <c r="H75" s="13">
        <v>5914000</v>
      </c>
      <c r="I75" s="47"/>
      <c r="J75" s="15">
        <v>1310663.57</v>
      </c>
      <c r="K75" s="16"/>
      <c r="L75" s="16">
        <v>0</v>
      </c>
      <c r="M75" s="15">
        <v>0</v>
      </c>
      <c r="N75" s="23">
        <v>0</v>
      </c>
      <c r="O75" s="23"/>
      <c r="P75" s="23"/>
      <c r="Q75" s="23"/>
      <c r="R75" s="50"/>
      <c r="S75" s="50">
        <v>7080</v>
      </c>
      <c r="T75" s="50"/>
      <c r="U75" s="21">
        <f t="shared" si="2"/>
        <v>1317743.57</v>
      </c>
    </row>
    <row r="76" spans="1:21" s="11" customFormat="1" ht="14.25" x14ac:dyDescent="0.2">
      <c r="A76" s="228" t="s">
        <v>82</v>
      </c>
      <c r="B76" s="229"/>
      <c r="C76" s="229"/>
      <c r="D76" s="229"/>
      <c r="E76" s="230"/>
      <c r="F76" s="12" t="s">
        <v>83</v>
      </c>
      <c r="G76" s="13"/>
      <c r="H76" s="13"/>
      <c r="I76" s="47">
        <v>0</v>
      </c>
      <c r="J76" s="15">
        <v>0</v>
      </c>
      <c r="K76" s="16">
        <v>0</v>
      </c>
      <c r="L76" s="16"/>
      <c r="M76" s="15"/>
      <c r="N76" s="23"/>
      <c r="O76" s="50"/>
      <c r="P76" s="50"/>
      <c r="Q76" s="51"/>
      <c r="R76" s="52"/>
      <c r="S76" s="52"/>
      <c r="T76" s="52"/>
      <c r="U76" s="21">
        <f t="shared" si="2"/>
        <v>0</v>
      </c>
    </row>
    <row r="77" spans="1:21" s="11" customFormat="1" ht="14.25" x14ac:dyDescent="0.2">
      <c r="A77" s="228" t="s">
        <v>84</v>
      </c>
      <c r="B77" s="229"/>
      <c r="C77" s="229"/>
      <c r="D77" s="229"/>
      <c r="E77" s="230"/>
      <c r="F77" s="12" t="s">
        <v>289</v>
      </c>
      <c r="G77" s="13"/>
      <c r="H77" s="13"/>
      <c r="I77" s="47"/>
      <c r="J77" s="15"/>
      <c r="K77" s="16"/>
      <c r="L77" s="16">
        <v>0</v>
      </c>
      <c r="M77" s="15">
        <v>0</v>
      </c>
      <c r="N77" s="51">
        <v>0</v>
      </c>
      <c r="O77" s="52"/>
      <c r="P77" s="52"/>
      <c r="Q77" s="53"/>
      <c r="R77" s="52"/>
      <c r="S77" s="52"/>
      <c r="T77" s="52"/>
      <c r="U77" s="21">
        <f t="shared" si="2"/>
        <v>0</v>
      </c>
    </row>
    <row r="78" spans="1:21" s="11" customFormat="1" ht="14.25" x14ac:dyDescent="0.2">
      <c r="A78" s="231" t="s">
        <v>290</v>
      </c>
      <c r="B78" s="232"/>
      <c r="C78" s="232"/>
      <c r="D78" s="232"/>
      <c r="E78" s="233"/>
      <c r="F78" s="24" t="s">
        <v>291</v>
      </c>
      <c r="G78" s="13"/>
      <c r="H78" s="13"/>
      <c r="I78" s="47"/>
      <c r="J78" s="15"/>
      <c r="K78" s="16">
        <v>0</v>
      </c>
      <c r="L78" s="16"/>
      <c r="M78" s="15"/>
      <c r="N78" s="53"/>
      <c r="O78" s="52"/>
      <c r="P78" s="52"/>
      <c r="Q78" s="53"/>
      <c r="R78" s="52"/>
      <c r="S78" s="52"/>
      <c r="T78" s="52"/>
      <c r="U78" s="21">
        <f t="shared" si="2"/>
        <v>0</v>
      </c>
    </row>
    <row r="79" spans="1:21" s="11" customFormat="1" ht="14.25" x14ac:dyDescent="0.2">
      <c r="A79" s="228" t="s">
        <v>85</v>
      </c>
      <c r="B79" s="229"/>
      <c r="C79" s="229"/>
      <c r="D79" s="229"/>
      <c r="E79" s="230"/>
      <c r="F79" s="12" t="s">
        <v>86</v>
      </c>
      <c r="G79" s="13">
        <v>2950000</v>
      </c>
      <c r="H79" s="13">
        <v>2950000</v>
      </c>
      <c r="I79" s="47">
        <v>559924.61</v>
      </c>
      <c r="J79" s="15">
        <v>559924.61</v>
      </c>
      <c r="K79" s="16">
        <v>0</v>
      </c>
      <c r="L79" s="16">
        <v>0</v>
      </c>
      <c r="M79" s="15">
        <v>0</v>
      </c>
      <c r="N79" s="53">
        <v>0</v>
      </c>
      <c r="O79" s="52"/>
      <c r="P79" s="52">
        <v>584499</v>
      </c>
      <c r="Q79" s="53"/>
      <c r="R79" s="52">
        <v>438374.25</v>
      </c>
      <c r="S79" s="52">
        <v>438374.25</v>
      </c>
      <c r="T79" s="52">
        <v>438374.25</v>
      </c>
      <c r="U79" s="21">
        <f t="shared" si="2"/>
        <v>3019470.9699999997</v>
      </c>
    </row>
    <row r="80" spans="1:21" s="11" customFormat="1" ht="14.25" x14ac:dyDescent="0.2">
      <c r="A80" s="228" t="s">
        <v>87</v>
      </c>
      <c r="B80" s="229"/>
      <c r="C80" s="229"/>
      <c r="D80" s="229"/>
      <c r="E80" s="230"/>
      <c r="F80" s="12" t="s">
        <v>88</v>
      </c>
      <c r="G80" s="13">
        <v>480000</v>
      </c>
      <c r="H80" s="13">
        <v>480000</v>
      </c>
      <c r="I80" s="47"/>
      <c r="J80" s="15"/>
      <c r="K80" s="16"/>
      <c r="L80" s="16">
        <v>0</v>
      </c>
      <c r="M80" s="15">
        <v>0</v>
      </c>
      <c r="N80" s="53">
        <v>0</v>
      </c>
      <c r="O80" s="52"/>
      <c r="P80" s="52"/>
      <c r="Q80" s="53"/>
      <c r="R80" s="52"/>
      <c r="S80" s="52"/>
      <c r="T80" s="52"/>
      <c r="U80" s="21">
        <f t="shared" si="2"/>
        <v>0</v>
      </c>
    </row>
    <row r="81" spans="1:23" s="11" customFormat="1" ht="14.25" x14ac:dyDescent="0.2">
      <c r="A81" s="228" t="s">
        <v>423</v>
      </c>
      <c r="B81" s="229"/>
      <c r="C81" s="229"/>
      <c r="D81" s="229"/>
      <c r="E81" s="230"/>
      <c r="F81" s="12" t="s">
        <v>424</v>
      </c>
      <c r="G81" s="13"/>
      <c r="H81" s="13"/>
      <c r="I81" s="47"/>
      <c r="J81" s="15"/>
      <c r="K81" s="16"/>
      <c r="L81" s="16"/>
      <c r="M81" s="15">
        <v>688327.18</v>
      </c>
      <c r="N81" s="53"/>
      <c r="O81" s="52"/>
      <c r="P81" s="52"/>
      <c r="Q81" s="53"/>
      <c r="R81" s="52"/>
      <c r="S81" s="52"/>
      <c r="T81" s="52"/>
      <c r="U81" s="21">
        <f t="shared" si="2"/>
        <v>688327.18</v>
      </c>
    </row>
    <row r="82" spans="1:23" s="11" customFormat="1" ht="25.5" x14ac:dyDescent="0.2">
      <c r="A82" s="231" t="s">
        <v>292</v>
      </c>
      <c r="B82" s="232"/>
      <c r="C82" s="232"/>
      <c r="D82" s="232"/>
      <c r="E82" s="233"/>
      <c r="F82" s="24" t="s">
        <v>293</v>
      </c>
      <c r="G82" s="13"/>
      <c r="H82" s="13"/>
      <c r="I82" s="47"/>
      <c r="J82" s="15"/>
      <c r="K82" s="16"/>
      <c r="L82" s="16"/>
      <c r="M82" s="15"/>
      <c r="N82" s="53"/>
      <c r="O82" s="52"/>
      <c r="P82" s="52"/>
      <c r="Q82" s="53"/>
      <c r="R82" s="52"/>
      <c r="S82" s="52"/>
      <c r="T82" s="52"/>
      <c r="U82" s="21">
        <f t="shared" si="2"/>
        <v>0</v>
      </c>
    </row>
    <row r="83" spans="1:23" s="11" customFormat="1" ht="14.25" x14ac:dyDescent="0.2">
      <c r="A83" s="228" t="s">
        <v>89</v>
      </c>
      <c r="B83" s="229"/>
      <c r="C83" s="229"/>
      <c r="D83" s="229"/>
      <c r="E83" s="230"/>
      <c r="F83" s="12" t="s">
        <v>425</v>
      </c>
      <c r="G83" s="13">
        <v>22050033</v>
      </c>
      <c r="H83" s="13">
        <v>22050033</v>
      </c>
      <c r="I83" s="47">
        <v>0</v>
      </c>
      <c r="J83" s="15">
        <v>0</v>
      </c>
      <c r="K83" s="16">
        <v>1404271.19</v>
      </c>
      <c r="L83" s="16"/>
      <c r="M83" s="15"/>
      <c r="N83" s="53"/>
      <c r="O83" s="52"/>
      <c r="P83" s="52"/>
      <c r="Q83" s="53"/>
      <c r="R83" s="52"/>
      <c r="S83" s="52"/>
      <c r="T83" s="52"/>
      <c r="U83" s="21">
        <f t="shared" si="2"/>
        <v>1404271.19</v>
      </c>
    </row>
    <row r="84" spans="1:23" s="11" customFormat="1" ht="14.25" x14ac:dyDescent="0.2">
      <c r="A84" s="228" t="s">
        <v>90</v>
      </c>
      <c r="B84" s="229"/>
      <c r="C84" s="229"/>
      <c r="D84" s="229"/>
      <c r="E84" s="230"/>
      <c r="F84" s="12" t="s">
        <v>392</v>
      </c>
      <c r="G84" s="13">
        <v>1200000</v>
      </c>
      <c r="H84" s="13">
        <v>1200000</v>
      </c>
      <c r="I84" s="47">
        <v>0</v>
      </c>
      <c r="J84" s="15">
        <v>0</v>
      </c>
      <c r="K84" s="16">
        <v>0</v>
      </c>
      <c r="L84" s="16">
        <v>0</v>
      </c>
      <c r="M84" s="15"/>
      <c r="N84" s="53">
        <v>0</v>
      </c>
      <c r="O84" s="52"/>
      <c r="P84" s="52"/>
      <c r="Q84" s="53"/>
      <c r="R84" s="52"/>
      <c r="S84" s="52"/>
      <c r="T84" s="52"/>
      <c r="U84" s="21">
        <f t="shared" ref="U84:U115" si="3">SUM(I84:T84)</f>
        <v>0</v>
      </c>
    </row>
    <row r="85" spans="1:23" s="11" customFormat="1" ht="14.25" x14ac:dyDescent="0.2">
      <c r="A85" s="228" t="s">
        <v>371</v>
      </c>
      <c r="B85" s="229"/>
      <c r="C85" s="229"/>
      <c r="D85" s="229"/>
      <c r="E85" s="230"/>
      <c r="F85" s="12" t="s">
        <v>372</v>
      </c>
      <c r="G85" s="13"/>
      <c r="H85" s="13"/>
      <c r="I85" s="47"/>
      <c r="J85" s="15"/>
      <c r="K85" s="16"/>
      <c r="L85" s="16">
        <v>0</v>
      </c>
      <c r="M85" s="15">
        <v>0</v>
      </c>
      <c r="N85" s="20">
        <v>0</v>
      </c>
      <c r="O85" s="52"/>
      <c r="P85" s="52"/>
      <c r="Q85" s="53"/>
      <c r="R85" s="52"/>
      <c r="S85" s="52"/>
      <c r="T85" s="52"/>
      <c r="U85" s="21">
        <f t="shared" si="3"/>
        <v>0</v>
      </c>
    </row>
    <row r="86" spans="1:23" s="11" customFormat="1" ht="14.25" x14ac:dyDescent="0.2">
      <c r="A86" s="213" t="s">
        <v>310</v>
      </c>
      <c r="B86" s="214"/>
      <c r="C86" s="214"/>
      <c r="D86" s="214"/>
      <c r="E86" s="215"/>
      <c r="F86" s="12" t="s">
        <v>426</v>
      </c>
      <c r="G86" s="13"/>
      <c r="H86" s="13"/>
      <c r="I86" s="47">
        <v>0</v>
      </c>
      <c r="J86" s="15"/>
      <c r="K86" s="16"/>
      <c r="L86" s="16"/>
      <c r="M86" s="15">
        <v>0</v>
      </c>
      <c r="N86" s="51"/>
      <c r="O86" s="52"/>
      <c r="P86" s="52"/>
      <c r="Q86" s="53"/>
      <c r="R86" s="52"/>
      <c r="S86" s="52"/>
      <c r="T86" s="52"/>
      <c r="U86" s="21">
        <f t="shared" si="3"/>
        <v>0</v>
      </c>
    </row>
    <row r="87" spans="1:23" s="11" customFormat="1" ht="14.25" x14ac:dyDescent="0.2">
      <c r="A87" s="228" t="s">
        <v>91</v>
      </c>
      <c r="B87" s="229"/>
      <c r="C87" s="229"/>
      <c r="D87" s="229"/>
      <c r="E87" s="230"/>
      <c r="F87" s="12" t="s">
        <v>92</v>
      </c>
      <c r="G87" s="13">
        <v>850000</v>
      </c>
      <c r="H87" s="13">
        <v>850000</v>
      </c>
      <c r="I87" s="47"/>
      <c r="J87" s="15">
        <v>1551939.14</v>
      </c>
      <c r="K87" s="16">
        <v>8083</v>
      </c>
      <c r="L87" s="16">
        <v>0</v>
      </c>
      <c r="M87" s="15">
        <v>0</v>
      </c>
      <c r="N87" s="53">
        <v>0</v>
      </c>
      <c r="O87" s="52"/>
      <c r="P87" s="52"/>
      <c r="Q87" s="53"/>
      <c r="R87" s="52"/>
      <c r="S87" s="52"/>
      <c r="T87" s="52"/>
      <c r="U87" s="21">
        <f t="shared" si="3"/>
        <v>1560022.14</v>
      </c>
    </row>
    <row r="88" spans="1:23" s="11" customFormat="1" ht="14.25" x14ac:dyDescent="0.2">
      <c r="A88" s="228" t="s">
        <v>93</v>
      </c>
      <c r="B88" s="229"/>
      <c r="C88" s="229"/>
      <c r="D88" s="229"/>
      <c r="E88" s="230"/>
      <c r="F88" s="12" t="s">
        <v>94</v>
      </c>
      <c r="G88" s="13">
        <v>290000</v>
      </c>
      <c r="H88" s="13">
        <v>290000</v>
      </c>
      <c r="I88" s="47">
        <v>0</v>
      </c>
      <c r="J88" s="15"/>
      <c r="K88" s="16">
        <v>0</v>
      </c>
      <c r="L88" s="16">
        <v>99661.01999999999</v>
      </c>
      <c r="M88" s="15">
        <v>830492.98</v>
      </c>
      <c r="N88" s="20">
        <v>0</v>
      </c>
      <c r="O88" s="52"/>
      <c r="P88" s="52"/>
      <c r="Q88" s="53"/>
      <c r="R88" s="52"/>
      <c r="S88" s="52"/>
      <c r="T88" s="52">
        <v>3110987.14</v>
      </c>
      <c r="U88" s="21">
        <f t="shared" si="3"/>
        <v>4041141.14</v>
      </c>
    </row>
    <row r="89" spans="1:23" s="11" customFormat="1" ht="14.25" x14ac:dyDescent="0.2">
      <c r="A89" s="228" t="s">
        <v>386</v>
      </c>
      <c r="B89" s="229"/>
      <c r="C89" s="229"/>
      <c r="D89" s="229"/>
      <c r="E89" s="230"/>
      <c r="F89" s="54" t="s">
        <v>403</v>
      </c>
      <c r="G89" s="13"/>
      <c r="H89" s="13"/>
      <c r="I89" s="47">
        <v>0</v>
      </c>
      <c r="J89" s="15">
        <v>0</v>
      </c>
      <c r="K89" s="16"/>
      <c r="L89" s="16">
        <v>0</v>
      </c>
      <c r="M89" s="15"/>
      <c r="N89" s="20">
        <v>0</v>
      </c>
      <c r="O89" s="52"/>
      <c r="P89" s="52"/>
      <c r="Q89" s="53">
        <v>6146</v>
      </c>
      <c r="R89" s="52"/>
      <c r="S89" s="52"/>
      <c r="T89" s="52"/>
      <c r="U89" s="21">
        <f t="shared" si="3"/>
        <v>6146</v>
      </c>
    </row>
    <row r="90" spans="1:23" s="11" customFormat="1" ht="14.25" x14ac:dyDescent="0.2">
      <c r="A90" s="231" t="s">
        <v>294</v>
      </c>
      <c r="B90" s="232"/>
      <c r="C90" s="232"/>
      <c r="D90" s="232"/>
      <c r="E90" s="233"/>
      <c r="F90" s="24" t="s">
        <v>295</v>
      </c>
      <c r="G90" s="13"/>
      <c r="H90" s="13"/>
      <c r="I90" s="47"/>
      <c r="J90" s="15"/>
      <c r="K90" s="16"/>
      <c r="L90" s="16"/>
      <c r="M90" s="15">
        <v>0</v>
      </c>
      <c r="N90" s="51"/>
      <c r="O90" s="52"/>
      <c r="P90" s="52"/>
      <c r="Q90" s="53"/>
      <c r="R90" s="52"/>
      <c r="S90" s="52"/>
      <c r="T90" s="52"/>
      <c r="U90" s="21">
        <f t="shared" si="3"/>
        <v>0</v>
      </c>
    </row>
    <row r="91" spans="1:23" s="11" customFormat="1" ht="14.25" x14ac:dyDescent="0.2">
      <c r="A91" s="213" t="s">
        <v>332</v>
      </c>
      <c r="B91" s="214"/>
      <c r="C91" s="214"/>
      <c r="D91" s="214"/>
      <c r="E91" s="215"/>
      <c r="F91" s="29" t="s">
        <v>333</v>
      </c>
      <c r="G91" s="13">
        <v>24000</v>
      </c>
      <c r="H91" s="13">
        <v>24000</v>
      </c>
      <c r="I91" s="47">
        <v>0</v>
      </c>
      <c r="J91" s="15">
        <v>411600</v>
      </c>
      <c r="K91" s="16">
        <v>0</v>
      </c>
      <c r="L91" s="16">
        <v>0</v>
      </c>
      <c r="M91" s="15"/>
      <c r="N91" s="53">
        <v>0</v>
      </c>
      <c r="O91" s="52"/>
      <c r="P91" s="52"/>
      <c r="Q91" s="53"/>
      <c r="R91" s="52"/>
      <c r="S91" s="52">
        <v>5780.01</v>
      </c>
      <c r="T91" s="52"/>
      <c r="U91" s="21">
        <f t="shared" si="3"/>
        <v>417380.01</v>
      </c>
    </row>
    <row r="92" spans="1:23" s="11" customFormat="1" ht="14.25" x14ac:dyDescent="0.2">
      <c r="A92" s="213" t="s">
        <v>364</v>
      </c>
      <c r="B92" s="214"/>
      <c r="C92" s="214"/>
      <c r="D92" s="214"/>
      <c r="E92" s="215"/>
      <c r="F92" s="29" t="s">
        <v>427</v>
      </c>
      <c r="G92" s="13"/>
      <c r="H92" s="13"/>
      <c r="I92" s="47">
        <v>0</v>
      </c>
      <c r="J92" s="15"/>
      <c r="K92" s="16">
        <v>4130</v>
      </c>
      <c r="L92" s="16">
        <v>0</v>
      </c>
      <c r="M92" s="15">
        <v>0</v>
      </c>
      <c r="N92" s="53">
        <v>0</v>
      </c>
      <c r="O92" s="52"/>
      <c r="P92" s="52"/>
      <c r="Q92" s="53"/>
      <c r="R92" s="52"/>
      <c r="S92" s="52"/>
      <c r="T92" s="52"/>
      <c r="U92" s="21">
        <f t="shared" si="3"/>
        <v>4130</v>
      </c>
      <c r="W92" s="55"/>
    </row>
    <row r="93" spans="1:23" s="11" customFormat="1" ht="14.25" x14ac:dyDescent="0.2">
      <c r="A93" s="228" t="s">
        <v>95</v>
      </c>
      <c r="B93" s="229"/>
      <c r="C93" s="229"/>
      <c r="D93" s="229"/>
      <c r="E93" s="230"/>
      <c r="F93" s="29" t="s">
        <v>96</v>
      </c>
      <c r="G93" s="13">
        <v>7961030</v>
      </c>
      <c r="H93" s="13">
        <v>7961030</v>
      </c>
      <c r="I93" s="47">
        <v>91263.69</v>
      </c>
      <c r="J93" s="15">
        <v>11564</v>
      </c>
      <c r="K93" s="16">
        <v>1477392.54</v>
      </c>
      <c r="L93" s="16">
        <v>31432</v>
      </c>
      <c r="M93" s="56">
        <v>6133.05</v>
      </c>
      <c r="N93" s="53">
        <v>51150</v>
      </c>
      <c r="O93" s="52">
        <v>1584999.09</v>
      </c>
      <c r="P93" s="52">
        <v>2242</v>
      </c>
      <c r="Q93" s="53">
        <v>490968.19</v>
      </c>
      <c r="R93" s="52">
        <v>26742</v>
      </c>
      <c r="S93" s="52">
        <v>1588499.2</v>
      </c>
      <c r="T93" s="52">
        <v>14070</v>
      </c>
      <c r="U93" s="21">
        <f t="shared" si="3"/>
        <v>5376455.7599999998</v>
      </c>
    </row>
    <row r="94" spans="1:23" s="11" customFormat="1" ht="14.25" x14ac:dyDescent="0.2">
      <c r="A94" s="228" t="s">
        <v>97</v>
      </c>
      <c r="B94" s="229"/>
      <c r="C94" s="229"/>
      <c r="D94" s="229"/>
      <c r="E94" s="229"/>
      <c r="F94" s="57" t="s">
        <v>98</v>
      </c>
      <c r="G94" s="13">
        <v>36000000</v>
      </c>
      <c r="H94" s="13">
        <v>36000000</v>
      </c>
      <c r="I94" s="58"/>
      <c r="J94" s="15">
        <v>139291.75</v>
      </c>
      <c r="K94" s="16">
        <v>2702078.69</v>
      </c>
      <c r="L94" s="59">
        <v>1923486.78</v>
      </c>
      <c r="M94" s="56"/>
      <c r="N94" s="20">
        <v>0</v>
      </c>
      <c r="O94" s="52">
        <v>901688</v>
      </c>
      <c r="P94" s="52">
        <v>698229.27</v>
      </c>
      <c r="Q94" s="53"/>
      <c r="R94" s="52">
        <v>339016.95</v>
      </c>
      <c r="S94" s="52">
        <v>676553.84</v>
      </c>
      <c r="T94" s="52"/>
      <c r="U94" s="21">
        <f t="shared" si="3"/>
        <v>7380345.2800000003</v>
      </c>
    </row>
    <row r="95" spans="1:23" s="11" customFormat="1" ht="14.25" x14ac:dyDescent="0.2">
      <c r="A95" s="228" t="s">
        <v>99</v>
      </c>
      <c r="B95" s="229"/>
      <c r="C95" s="229"/>
      <c r="D95" s="229"/>
      <c r="E95" s="230"/>
      <c r="F95" s="60" t="s">
        <v>100</v>
      </c>
      <c r="G95" s="13">
        <v>15000000</v>
      </c>
      <c r="H95" s="13">
        <v>15000000</v>
      </c>
      <c r="I95" s="58"/>
      <c r="J95" s="15">
        <v>639000</v>
      </c>
      <c r="K95" s="16"/>
      <c r="L95" s="16">
        <v>0</v>
      </c>
      <c r="M95" s="15">
        <v>0</v>
      </c>
      <c r="N95" s="20">
        <v>0</v>
      </c>
      <c r="O95" s="52"/>
      <c r="P95" s="52"/>
      <c r="Q95" s="53"/>
      <c r="R95" s="52"/>
      <c r="S95" s="52"/>
      <c r="T95" s="52">
        <v>788698.12</v>
      </c>
      <c r="U95" s="21">
        <f t="shared" si="3"/>
        <v>1427698.12</v>
      </c>
    </row>
    <row r="96" spans="1:23" s="11" customFormat="1" ht="14.25" x14ac:dyDescent="0.2">
      <c r="A96" s="228" t="s">
        <v>365</v>
      </c>
      <c r="B96" s="229"/>
      <c r="C96" s="229"/>
      <c r="D96" s="229"/>
      <c r="E96" s="230"/>
      <c r="F96" s="60" t="s">
        <v>428</v>
      </c>
      <c r="G96" s="13"/>
      <c r="H96" s="13"/>
      <c r="I96" s="47">
        <v>0</v>
      </c>
      <c r="J96" s="15">
        <v>0</v>
      </c>
      <c r="K96" s="16">
        <v>2500618.9500000002</v>
      </c>
      <c r="L96" s="16">
        <v>0</v>
      </c>
      <c r="M96" s="15">
        <v>0</v>
      </c>
      <c r="N96" s="20">
        <v>300</v>
      </c>
      <c r="O96" s="52"/>
      <c r="P96" s="52"/>
      <c r="Q96" s="53"/>
      <c r="R96" s="52"/>
      <c r="S96" s="52"/>
      <c r="T96" s="52"/>
      <c r="U96" s="21">
        <f t="shared" si="3"/>
        <v>2500918.9500000002</v>
      </c>
    </row>
    <row r="97" spans="1:21" s="11" customFormat="1" ht="14.25" x14ac:dyDescent="0.2">
      <c r="A97" s="231" t="s">
        <v>296</v>
      </c>
      <c r="B97" s="232"/>
      <c r="C97" s="232"/>
      <c r="D97" s="232"/>
      <c r="E97" s="233"/>
      <c r="F97" s="24" t="s">
        <v>297</v>
      </c>
      <c r="G97" s="13"/>
      <c r="H97" s="13"/>
      <c r="I97" s="47"/>
      <c r="J97" s="15"/>
      <c r="K97" s="59"/>
      <c r="L97" s="16"/>
      <c r="M97" s="15">
        <v>0</v>
      </c>
      <c r="N97" s="51"/>
      <c r="O97" s="52"/>
      <c r="P97" s="52"/>
      <c r="Q97" s="53"/>
      <c r="R97" s="52"/>
      <c r="S97" s="52"/>
      <c r="T97" s="52"/>
      <c r="U97" s="21">
        <f t="shared" si="3"/>
        <v>0</v>
      </c>
    </row>
    <row r="98" spans="1:21" s="11" customFormat="1" ht="14.25" x14ac:dyDescent="0.2">
      <c r="A98" s="228" t="s">
        <v>101</v>
      </c>
      <c r="B98" s="229"/>
      <c r="C98" s="229"/>
      <c r="D98" s="229"/>
      <c r="E98" s="230"/>
      <c r="F98" s="12" t="s">
        <v>102</v>
      </c>
      <c r="G98" s="13">
        <v>4795350</v>
      </c>
      <c r="H98" s="13">
        <v>4795350</v>
      </c>
      <c r="I98" s="47">
        <v>72000</v>
      </c>
      <c r="J98" s="15">
        <v>162920</v>
      </c>
      <c r="K98" s="59">
        <v>143290</v>
      </c>
      <c r="L98" s="16">
        <v>76950</v>
      </c>
      <c r="M98" s="15"/>
      <c r="N98" s="53">
        <v>0</v>
      </c>
      <c r="O98" s="52">
        <v>41308.47</v>
      </c>
      <c r="P98" s="52">
        <v>1800</v>
      </c>
      <c r="Q98" s="53">
        <v>17542.379999999997</v>
      </c>
      <c r="R98" s="52">
        <v>168269.65000000002</v>
      </c>
      <c r="S98" s="52">
        <v>43093.29</v>
      </c>
      <c r="T98" s="52">
        <v>115169.54</v>
      </c>
      <c r="U98" s="21">
        <f t="shared" si="3"/>
        <v>842343.33000000007</v>
      </c>
    </row>
    <row r="99" spans="1:21" s="11" customFormat="1" ht="14.25" x14ac:dyDescent="0.2">
      <c r="A99" s="228" t="s">
        <v>75</v>
      </c>
      <c r="B99" s="229"/>
      <c r="C99" s="229"/>
      <c r="D99" s="229"/>
      <c r="E99" s="230"/>
      <c r="F99" s="12" t="s">
        <v>103</v>
      </c>
      <c r="G99" s="13">
        <v>420258</v>
      </c>
      <c r="H99" s="13">
        <v>420258</v>
      </c>
      <c r="I99" s="47">
        <v>10041.700000000001</v>
      </c>
      <c r="J99" s="15">
        <v>2780</v>
      </c>
      <c r="K99" s="16">
        <v>3395.23</v>
      </c>
      <c r="L99" s="16">
        <v>2900</v>
      </c>
      <c r="M99" s="15">
        <v>112697.67</v>
      </c>
      <c r="N99" s="53">
        <v>40854.870000000003</v>
      </c>
      <c r="O99" s="52">
        <v>2575</v>
      </c>
      <c r="P99" s="52">
        <v>8377.5</v>
      </c>
      <c r="Q99" s="53">
        <v>3235</v>
      </c>
      <c r="R99" s="52">
        <v>8121</v>
      </c>
      <c r="S99" s="52">
        <v>8567.5</v>
      </c>
      <c r="T99" s="52">
        <v>4831.0531000000001</v>
      </c>
      <c r="U99" s="21">
        <f t="shared" si="3"/>
        <v>208376.52309999999</v>
      </c>
    </row>
    <row r="100" spans="1:21" s="11" customFormat="1" ht="14.25" x14ac:dyDescent="0.2">
      <c r="A100" s="228" t="s">
        <v>104</v>
      </c>
      <c r="B100" s="229"/>
      <c r="C100" s="229"/>
      <c r="D100" s="229"/>
      <c r="E100" s="230"/>
      <c r="F100" s="12" t="s">
        <v>105</v>
      </c>
      <c r="G100" s="13"/>
      <c r="H100" s="13"/>
      <c r="I100" s="47"/>
      <c r="J100" s="15"/>
      <c r="K100" s="16">
        <v>0</v>
      </c>
      <c r="L100" s="16">
        <v>0</v>
      </c>
      <c r="M100" s="15"/>
      <c r="N100" s="51">
        <v>0</v>
      </c>
      <c r="O100" s="52"/>
      <c r="P100" s="52"/>
      <c r="Q100" s="53"/>
      <c r="R100" s="52"/>
      <c r="S100" s="52"/>
      <c r="T100" s="52"/>
      <c r="U100" s="21">
        <f t="shared" si="3"/>
        <v>0</v>
      </c>
    </row>
    <row r="101" spans="1:21" s="11" customFormat="1" ht="14.25" x14ac:dyDescent="0.2">
      <c r="A101" s="228" t="s">
        <v>408</v>
      </c>
      <c r="B101" s="229"/>
      <c r="C101" s="229"/>
      <c r="D101" s="229"/>
      <c r="E101" s="230"/>
      <c r="F101" s="12" t="s">
        <v>409</v>
      </c>
      <c r="G101" s="13"/>
      <c r="H101" s="13"/>
      <c r="I101" s="47"/>
      <c r="J101" s="15"/>
      <c r="K101" s="16"/>
      <c r="L101" s="16">
        <v>0</v>
      </c>
      <c r="M101" s="15">
        <v>0</v>
      </c>
      <c r="N101" s="53">
        <v>112879</v>
      </c>
      <c r="O101" s="52"/>
      <c r="P101" s="52"/>
      <c r="Q101" s="53"/>
      <c r="R101" s="52"/>
      <c r="S101" s="52"/>
      <c r="T101" s="52"/>
      <c r="U101" s="21">
        <f t="shared" si="3"/>
        <v>112879</v>
      </c>
    </row>
    <row r="102" spans="1:21" s="11" customFormat="1" ht="14.25" x14ac:dyDescent="0.2">
      <c r="A102" s="228" t="s">
        <v>388</v>
      </c>
      <c r="B102" s="229"/>
      <c r="C102" s="229"/>
      <c r="D102" s="229"/>
      <c r="E102" s="230"/>
      <c r="F102" s="12" t="s">
        <v>387</v>
      </c>
      <c r="G102" s="13"/>
      <c r="H102" s="13"/>
      <c r="I102" s="47">
        <v>0</v>
      </c>
      <c r="J102" s="15">
        <v>0</v>
      </c>
      <c r="K102" s="16"/>
      <c r="L102" s="16">
        <v>0</v>
      </c>
      <c r="M102" s="15">
        <v>0</v>
      </c>
      <c r="N102" s="51">
        <v>0</v>
      </c>
      <c r="O102" s="52"/>
      <c r="P102" s="52"/>
      <c r="Q102" s="53"/>
      <c r="R102" s="52"/>
      <c r="S102" s="52"/>
      <c r="T102" s="52"/>
      <c r="U102" s="21">
        <f t="shared" si="3"/>
        <v>0</v>
      </c>
    </row>
    <row r="103" spans="1:21" s="11" customFormat="1" ht="14.25" x14ac:dyDescent="0.2">
      <c r="A103" s="228" t="s">
        <v>106</v>
      </c>
      <c r="B103" s="229"/>
      <c r="C103" s="229"/>
      <c r="D103" s="229"/>
      <c r="E103" s="230"/>
      <c r="F103" s="12" t="s">
        <v>107</v>
      </c>
      <c r="G103" s="13">
        <v>1340234</v>
      </c>
      <c r="H103" s="13">
        <v>1340234</v>
      </c>
      <c r="I103" s="47"/>
      <c r="J103" s="15"/>
      <c r="K103" s="16"/>
      <c r="L103" s="16">
        <v>0</v>
      </c>
      <c r="M103" s="15">
        <v>0</v>
      </c>
      <c r="N103" s="53">
        <v>0</v>
      </c>
      <c r="O103" s="52"/>
      <c r="P103" s="52"/>
      <c r="Q103" s="53"/>
      <c r="R103" s="52"/>
      <c r="S103" s="52"/>
      <c r="T103" s="52"/>
      <c r="U103" s="21">
        <f t="shared" si="3"/>
        <v>0</v>
      </c>
    </row>
    <row r="104" spans="1:21" s="11" customFormat="1" ht="14.25" x14ac:dyDescent="0.2">
      <c r="A104" s="228" t="s">
        <v>108</v>
      </c>
      <c r="B104" s="229"/>
      <c r="C104" s="229"/>
      <c r="D104" s="229"/>
      <c r="E104" s="230"/>
      <c r="F104" s="12" t="s">
        <v>109</v>
      </c>
      <c r="G104" s="13"/>
      <c r="H104" s="13"/>
      <c r="I104" s="47"/>
      <c r="J104" s="15">
        <v>2647223.6799999997</v>
      </c>
      <c r="K104" s="16">
        <v>80377.2</v>
      </c>
      <c r="L104" s="16"/>
      <c r="M104" s="15">
        <v>0</v>
      </c>
      <c r="N104" s="20">
        <v>0</v>
      </c>
      <c r="O104" s="52"/>
      <c r="P104" s="52"/>
      <c r="Q104" s="53"/>
      <c r="R104" s="52"/>
      <c r="S104" s="52"/>
      <c r="T104" s="52"/>
      <c r="U104" s="21">
        <f t="shared" si="3"/>
        <v>2727600.88</v>
      </c>
    </row>
    <row r="105" spans="1:21" s="11" customFormat="1" ht="14.25" x14ac:dyDescent="0.2">
      <c r="A105" s="228" t="s">
        <v>110</v>
      </c>
      <c r="B105" s="229"/>
      <c r="C105" s="229"/>
      <c r="D105" s="229"/>
      <c r="E105" s="230"/>
      <c r="F105" s="29" t="s">
        <v>111</v>
      </c>
      <c r="G105" s="61"/>
      <c r="H105" s="61"/>
      <c r="I105" s="47"/>
      <c r="J105" s="15"/>
      <c r="K105" s="16">
        <v>0</v>
      </c>
      <c r="L105" s="16">
        <v>0</v>
      </c>
      <c r="M105" s="15"/>
      <c r="N105" s="20"/>
      <c r="O105" s="52"/>
      <c r="P105" s="52"/>
      <c r="Q105" s="53"/>
      <c r="R105" s="52"/>
      <c r="S105" s="52"/>
      <c r="T105" s="52"/>
      <c r="U105" s="21">
        <f t="shared" si="3"/>
        <v>0</v>
      </c>
    </row>
    <row r="106" spans="1:21" s="11" customFormat="1" ht="14.25" x14ac:dyDescent="0.2">
      <c r="A106" s="226" t="s">
        <v>411</v>
      </c>
      <c r="B106" s="227"/>
      <c r="C106" s="227"/>
      <c r="D106" s="227"/>
      <c r="E106" s="227"/>
      <c r="F106" s="62" t="s">
        <v>410</v>
      </c>
      <c r="G106" s="13"/>
      <c r="H106" s="13"/>
      <c r="I106" s="52">
        <v>0</v>
      </c>
      <c r="J106" s="15">
        <v>0</v>
      </c>
      <c r="K106" s="31"/>
      <c r="L106" s="31"/>
      <c r="M106" s="33">
        <v>1365953.4</v>
      </c>
      <c r="N106" s="51">
        <v>240818.51</v>
      </c>
      <c r="O106" s="63"/>
      <c r="P106" s="63">
        <v>580397.76</v>
      </c>
      <c r="Q106" s="68"/>
      <c r="R106" s="52"/>
      <c r="S106" s="52">
        <v>926811.06</v>
      </c>
      <c r="T106" s="52"/>
      <c r="U106" s="21">
        <f t="shared" si="3"/>
        <v>3113980.73</v>
      </c>
    </row>
    <row r="107" spans="1:21" s="11" customFormat="1" ht="14.25" x14ac:dyDescent="0.2">
      <c r="A107" s="226" t="s">
        <v>112</v>
      </c>
      <c r="B107" s="227"/>
      <c r="C107" s="227"/>
      <c r="D107" s="227"/>
      <c r="E107" s="227"/>
      <c r="F107" s="62" t="s">
        <v>113</v>
      </c>
      <c r="G107" s="13"/>
      <c r="H107" s="13"/>
      <c r="I107" s="52"/>
      <c r="J107" s="16"/>
      <c r="K107" s="15"/>
      <c r="L107" s="15"/>
      <c r="M107" s="15">
        <v>0</v>
      </c>
      <c r="N107" s="52">
        <v>8550</v>
      </c>
      <c r="O107" s="52"/>
      <c r="P107" s="52"/>
      <c r="Q107" s="53">
        <v>191000</v>
      </c>
      <c r="R107" s="52"/>
      <c r="S107" s="52"/>
      <c r="T107" s="52"/>
      <c r="U107" s="21">
        <f t="shared" si="3"/>
        <v>199550</v>
      </c>
    </row>
    <row r="108" spans="1:21" s="11" customFormat="1" ht="14.25" x14ac:dyDescent="0.2">
      <c r="A108" s="223" t="s">
        <v>114</v>
      </c>
      <c r="B108" s="224"/>
      <c r="C108" s="224"/>
      <c r="D108" s="224"/>
      <c r="E108" s="225"/>
      <c r="F108" s="60" t="s">
        <v>115</v>
      </c>
      <c r="G108" s="64"/>
      <c r="H108" s="64"/>
      <c r="I108" s="43"/>
      <c r="J108" s="15"/>
      <c r="K108" s="65"/>
      <c r="L108" s="65"/>
      <c r="M108" s="17"/>
      <c r="N108" s="23"/>
      <c r="O108" s="23"/>
      <c r="P108" s="23"/>
      <c r="Q108" s="20"/>
      <c r="R108" s="52"/>
      <c r="S108" s="52"/>
      <c r="T108" s="52"/>
      <c r="U108" s="21">
        <f t="shared" si="3"/>
        <v>0</v>
      </c>
    </row>
    <row r="109" spans="1:21" s="11" customFormat="1" ht="14.25" x14ac:dyDescent="0.2">
      <c r="A109" s="228" t="s">
        <v>116</v>
      </c>
      <c r="B109" s="229"/>
      <c r="C109" s="229"/>
      <c r="D109" s="229"/>
      <c r="E109" s="230"/>
      <c r="F109" s="12" t="s">
        <v>117</v>
      </c>
      <c r="G109" s="13"/>
      <c r="H109" s="13"/>
      <c r="I109" s="47"/>
      <c r="J109" s="15"/>
      <c r="K109" s="16">
        <v>0</v>
      </c>
      <c r="L109" s="16">
        <v>27450</v>
      </c>
      <c r="M109" s="15">
        <v>0</v>
      </c>
      <c r="N109" s="23">
        <v>0</v>
      </c>
      <c r="O109" s="23"/>
      <c r="P109" s="23"/>
      <c r="Q109" s="23"/>
      <c r="R109" s="23"/>
      <c r="S109" s="23"/>
      <c r="T109" s="23"/>
      <c r="U109" s="21">
        <f t="shared" si="3"/>
        <v>27450</v>
      </c>
    </row>
    <row r="110" spans="1:21" s="11" customFormat="1" ht="14.25" x14ac:dyDescent="0.2">
      <c r="A110" s="231" t="s">
        <v>311</v>
      </c>
      <c r="B110" s="232"/>
      <c r="C110" s="232"/>
      <c r="D110" s="232"/>
      <c r="E110" s="233"/>
      <c r="F110" s="12" t="s">
        <v>312</v>
      </c>
      <c r="G110" s="13"/>
      <c r="H110" s="13"/>
      <c r="I110" s="47"/>
      <c r="J110" s="15"/>
      <c r="K110" s="16"/>
      <c r="L110" s="16"/>
      <c r="M110" s="15"/>
      <c r="N110" s="23"/>
      <c r="O110" s="23"/>
      <c r="P110" s="23"/>
      <c r="Q110" s="23"/>
      <c r="R110" s="23"/>
      <c r="S110" s="23"/>
      <c r="T110" s="23"/>
      <c r="U110" s="21">
        <f t="shared" si="3"/>
        <v>0</v>
      </c>
    </row>
    <row r="111" spans="1:21" s="11" customFormat="1" ht="14.25" x14ac:dyDescent="0.2">
      <c r="A111" s="228" t="s">
        <v>118</v>
      </c>
      <c r="B111" s="229"/>
      <c r="C111" s="229"/>
      <c r="D111" s="229"/>
      <c r="E111" s="230"/>
      <c r="F111" s="12" t="s">
        <v>119</v>
      </c>
      <c r="G111" s="13"/>
      <c r="H111" s="13"/>
      <c r="I111" s="47">
        <v>142117.95000000001</v>
      </c>
      <c r="J111" s="15"/>
      <c r="K111" s="16">
        <v>463499.29000000004</v>
      </c>
      <c r="L111" s="16">
        <v>1732043.9</v>
      </c>
      <c r="M111" s="15">
        <v>1151804.03</v>
      </c>
      <c r="N111" s="23">
        <v>248692.89</v>
      </c>
      <c r="O111" s="23">
        <v>3635833.14</v>
      </c>
      <c r="P111" s="23">
        <v>453137.71</v>
      </c>
      <c r="Q111" s="23">
        <v>1657763.2</v>
      </c>
      <c r="R111" s="50">
        <v>3426212.9899999998</v>
      </c>
      <c r="S111" s="50">
        <v>929642.39</v>
      </c>
      <c r="T111" s="50">
        <v>1385455.04</v>
      </c>
      <c r="U111" s="21">
        <f t="shared" si="3"/>
        <v>15226202.530000001</v>
      </c>
    </row>
    <row r="112" spans="1:21" s="11" customFormat="1" ht="14.25" x14ac:dyDescent="0.2">
      <c r="A112" s="228" t="s">
        <v>399</v>
      </c>
      <c r="B112" s="229"/>
      <c r="C112" s="229"/>
      <c r="D112" s="229"/>
      <c r="E112" s="230"/>
      <c r="F112" s="12" t="s">
        <v>400</v>
      </c>
      <c r="G112" s="13"/>
      <c r="H112" s="13"/>
      <c r="I112" s="47"/>
      <c r="J112" s="15"/>
      <c r="K112" s="16"/>
      <c r="L112" s="16">
        <v>0</v>
      </c>
      <c r="M112" s="15"/>
      <c r="N112" s="23"/>
      <c r="O112" s="50"/>
      <c r="P112" s="50"/>
      <c r="Q112" s="51"/>
      <c r="R112" s="52">
        <v>6000</v>
      </c>
      <c r="S112" s="52"/>
      <c r="T112" s="52"/>
      <c r="U112" s="21">
        <f t="shared" si="3"/>
        <v>6000</v>
      </c>
    </row>
    <row r="113" spans="1:23" s="11" customFormat="1" ht="14.25" x14ac:dyDescent="0.2">
      <c r="A113" s="228" t="s">
        <v>120</v>
      </c>
      <c r="B113" s="229"/>
      <c r="C113" s="229"/>
      <c r="D113" s="229"/>
      <c r="E113" s="230"/>
      <c r="F113" s="12" t="s">
        <v>121</v>
      </c>
      <c r="G113" s="13"/>
      <c r="H113" s="13"/>
      <c r="I113" s="47"/>
      <c r="J113" s="15"/>
      <c r="K113" s="16">
        <v>0</v>
      </c>
      <c r="L113" s="16"/>
      <c r="M113" s="15"/>
      <c r="N113" s="20"/>
      <c r="O113" s="52"/>
      <c r="P113" s="52"/>
      <c r="Q113" s="53"/>
      <c r="R113" s="52"/>
      <c r="S113" s="52"/>
      <c r="T113" s="52"/>
      <c r="U113" s="21">
        <f t="shared" si="3"/>
        <v>0</v>
      </c>
    </row>
    <row r="114" spans="1:23" s="11" customFormat="1" ht="14.25" x14ac:dyDescent="0.2">
      <c r="A114" s="228" t="s">
        <v>122</v>
      </c>
      <c r="B114" s="229"/>
      <c r="C114" s="229"/>
      <c r="D114" s="229"/>
      <c r="E114" s="230"/>
      <c r="F114" s="66" t="s">
        <v>123</v>
      </c>
      <c r="G114" s="13"/>
      <c r="H114" s="13"/>
      <c r="I114" s="47"/>
      <c r="J114" s="15"/>
      <c r="K114" s="16"/>
      <c r="L114" s="16"/>
      <c r="M114" s="15">
        <v>0</v>
      </c>
      <c r="N114" s="20">
        <v>0</v>
      </c>
      <c r="O114" s="52"/>
      <c r="P114" s="52"/>
      <c r="Q114" s="53"/>
      <c r="R114" s="52"/>
      <c r="S114" s="52"/>
      <c r="T114" s="52"/>
      <c r="U114" s="21">
        <f t="shared" si="3"/>
        <v>0</v>
      </c>
    </row>
    <row r="115" spans="1:23" s="11" customFormat="1" ht="14.25" x14ac:dyDescent="0.2">
      <c r="A115" s="231" t="s">
        <v>313</v>
      </c>
      <c r="B115" s="232"/>
      <c r="C115" s="232"/>
      <c r="D115" s="232"/>
      <c r="E115" s="233"/>
      <c r="F115" s="67" t="s">
        <v>314</v>
      </c>
      <c r="G115" s="13"/>
      <c r="H115" s="13"/>
      <c r="I115" s="47"/>
      <c r="J115" s="15"/>
      <c r="K115" s="16"/>
      <c r="L115" s="16">
        <v>0</v>
      </c>
      <c r="M115" s="15"/>
      <c r="N115" s="20"/>
      <c r="O115" s="52"/>
      <c r="P115" s="52"/>
      <c r="Q115" s="53"/>
      <c r="R115" s="52"/>
      <c r="S115" s="52"/>
      <c r="T115" s="52"/>
      <c r="U115" s="21">
        <f t="shared" si="3"/>
        <v>0</v>
      </c>
    </row>
    <row r="116" spans="1:23" s="11" customFormat="1" ht="14.25" x14ac:dyDescent="0.2">
      <c r="A116" s="228" t="s">
        <v>124</v>
      </c>
      <c r="B116" s="229"/>
      <c r="C116" s="229"/>
      <c r="D116" s="229"/>
      <c r="E116" s="230"/>
      <c r="F116" s="12" t="s">
        <v>125</v>
      </c>
      <c r="G116" s="13"/>
      <c r="H116" s="13"/>
      <c r="I116" s="47"/>
      <c r="J116" s="15">
        <v>115347.2</v>
      </c>
      <c r="K116" s="16"/>
      <c r="L116" s="16"/>
      <c r="M116" s="15"/>
      <c r="N116" s="51">
        <v>1089605.03</v>
      </c>
      <c r="O116" s="52">
        <v>564900</v>
      </c>
      <c r="P116" s="52">
        <v>2418157.52</v>
      </c>
      <c r="Q116" s="53"/>
      <c r="R116" s="52"/>
      <c r="S116" s="52">
        <v>1697435.59</v>
      </c>
      <c r="T116" s="52"/>
      <c r="U116" s="21">
        <f t="shared" ref="U116:U120" si="4">SUM(I116:T116)</f>
        <v>5885445.3399999999</v>
      </c>
    </row>
    <row r="117" spans="1:23" s="11" customFormat="1" ht="14.25" x14ac:dyDescent="0.2">
      <c r="A117" s="228" t="s">
        <v>126</v>
      </c>
      <c r="B117" s="229"/>
      <c r="C117" s="229"/>
      <c r="D117" s="229"/>
      <c r="E117" s="230"/>
      <c r="F117" s="29" t="s">
        <v>127</v>
      </c>
      <c r="G117" s="13"/>
      <c r="H117" s="13"/>
      <c r="I117" s="47"/>
      <c r="J117" s="15"/>
      <c r="K117" s="16"/>
      <c r="L117" s="16"/>
      <c r="M117" s="15">
        <v>0</v>
      </c>
      <c r="N117" s="68">
        <v>0</v>
      </c>
      <c r="O117" s="52"/>
      <c r="P117" s="53"/>
      <c r="Q117" s="53"/>
      <c r="R117" s="52"/>
      <c r="S117" s="52"/>
      <c r="T117" s="52"/>
      <c r="U117" s="21">
        <f t="shared" si="4"/>
        <v>0</v>
      </c>
    </row>
    <row r="118" spans="1:23" s="11" customFormat="1" ht="14.25" x14ac:dyDescent="0.2">
      <c r="A118" s="226" t="s">
        <v>404</v>
      </c>
      <c r="B118" s="227"/>
      <c r="C118" s="227"/>
      <c r="D118" s="227"/>
      <c r="E118" s="227"/>
      <c r="F118" s="69" t="s">
        <v>405</v>
      </c>
      <c r="G118" s="13"/>
      <c r="H118" s="13"/>
      <c r="I118" s="47">
        <v>1318829.5</v>
      </c>
      <c r="J118" s="15">
        <v>37660</v>
      </c>
      <c r="K118" s="16"/>
      <c r="L118" s="16"/>
      <c r="M118" s="15">
        <v>820719</v>
      </c>
      <c r="N118" s="68">
        <v>0</v>
      </c>
      <c r="O118" s="52"/>
      <c r="P118" s="53"/>
      <c r="Q118" s="53"/>
      <c r="R118" s="52"/>
      <c r="S118" s="52"/>
      <c r="T118" s="52"/>
      <c r="U118" s="21">
        <f t="shared" si="4"/>
        <v>2177208.5</v>
      </c>
    </row>
    <row r="119" spans="1:23" s="11" customFormat="1" ht="14.25" x14ac:dyDescent="0.2">
      <c r="A119" s="226" t="s">
        <v>429</v>
      </c>
      <c r="B119" s="227"/>
      <c r="C119" s="227"/>
      <c r="D119" s="227"/>
      <c r="E119" s="227"/>
      <c r="F119" s="29" t="s">
        <v>414</v>
      </c>
      <c r="G119" s="13"/>
      <c r="H119" s="13"/>
      <c r="I119" s="70"/>
      <c r="J119" s="15"/>
      <c r="K119" s="16">
        <v>18845</v>
      </c>
      <c r="L119" s="16"/>
      <c r="M119" s="15">
        <v>0</v>
      </c>
      <c r="N119" s="68"/>
      <c r="O119" s="52"/>
      <c r="P119" s="53"/>
      <c r="Q119" s="53"/>
      <c r="R119" s="52"/>
      <c r="S119" s="52"/>
      <c r="T119" s="52"/>
      <c r="U119" s="21">
        <f t="shared" si="4"/>
        <v>18845</v>
      </c>
    </row>
    <row r="120" spans="1:23" s="11" customFormat="1" thickBot="1" x14ac:dyDescent="0.25">
      <c r="A120" s="241" t="s">
        <v>399</v>
      </c>
      <c r="B120" s="242"/>
      <c r="C120" s="242"/>
      <c r="D120" s="242"/>
      <c r="E120" s="242"/>
      <c r="F120" s="71" t="s">
        <v>400</v>
      </c>
      <c r="G120" s="13"/>
      <c r="H120" s="13"/>
      <c r="I120" s="70"/>
      <c r="J120" s="33"/>
      <c r="K120" s="31"/>
      <c r="L120" s="31">
        <v>6000</v>
      </c>
      <c r="M120" s="33"/>
      <c r="N120" s="68">
        <v>0</v>
      </c>
      <c r="O120" s="63"/>
      <c r="P120" s="68"/>
      <c r="Q120" s="179"/>
      <c r="R120" s="179"/>
      <c r="S120" s="63"/>
      <c r="T120" s="87"/>
      <c r="U120" s="21">
        <f t="shared" si="4"/>
        <v>6000</v>
      </c>
      <c r="W120" s="41"/>
    </row>
    <row r="121" spans="1:23" s="11" customFormat="1" thickBot="1" x14ac:dyDescent="0.25">
      <c r="A121" s="210">
        <v>2.2000000000000002</v>
      </c>
      <c r="B121" s="211"/>
      <c r="C121" s="211"/>
      <c r="D121" s="211"/>
      <c r="E121" s="212"/>
      <c r="F121" s="72" t="s">
        <v>52</v>
      </c>
      <c r="G121" s="73">
        <f t="shared" ref="G121:T121" si="5">SUM(G52:G120)</f>
        <v>182787170</v>
      </c>
      <c r="H121" s="73">
        <f t="shared" si="5"/>
        <v>182787170</v>
      </c>
      <c r="I121" s="74">
        <f t="shared" si="5"/>
        <v>3831472.4900000007</v>
      </c>
      <c r="J121" s="75">
        <f t="shared" si="5"/>
        <v>7685059.0999999996</v>
      </c>
      <c r="K121" s="76">
        <f t="shared" si="5"/>
        <v>10369006.579999998</v>
      </c>
      <c r="L121" s="76">
        <f t="shared" si="5"/>
        <v>4793538.76</v>
      </c>
      <c r="M121" s="75">
        <f t="shared" si="5"/>
        <v>16016951.400000002</v>
      </c>
      <c r="N121" s="38">
        <f t="shared" si="5"/>
        <v>11884338.6</v>
      </c>
      <c r="O121" s="38">
        <f t="shared" si="5"/>
        <v>19136948.379999999</v>
      </c>
      <c r="P121" s="77">
        <f t="shared" si="5"/>
        <v>5280130.16</v>
      </c>
      <c r="Q121" s="77">
        <f t="shared" si="5"/>
        <v>13777039.57</v>
      </c>
      <c r="R121" s="77">
        <f t="shared" si="5"/>
        <v>13493152.609999999</v>
      </c>
      <c r="S121" s="38">
        <f t="shared" si="5"/>
        <v>7461096.8199999994</v>
      </c>
      <c r="T121" s="38">
        <f t="shared" si="5"/>
        <v>6821003.7331000008</v>
      </c>
      <c r="U121" s="38">
        <f>SUM(U52:U120)</f>
        <v>120549738.20310003</v>
      </c>
      <c r="W121" s="41"/>
    </row>
    <row r="122" spans="1:23" s="11" customFormat="1" ht="14.25" x14ac:dyDescent="0.2">
      <c r="A122" s="223" t="s">
        <v>129</v>
      </c>
      <c r="B122" s="224"/>
      <c r="C122" s="224"/>
      <c r="D122" s="224"/>
      <c r="E122" s="225"/>
      <c r="F122" s="60" t="s">
        <v>130</v>
      </c>
      <c r="G122" s="78">
        <v>650000</v>
      </c>
      <c r="H122" s="78">
        <v>650000</v>
      </c>
      <c r="I122" s="194">
        <v>0</v>
      </c>
      <c r="J122" s="17">
        <v>0</v>
      </c>
      <c r="K122" s="16">
        <v>60149.91</v>
      </c>
      <c r="L122" s="65">
        <v>294242.56</v>
      </c>
      <c r="M122" s="17">
        <v>161817.18</v>
      </c>
      <c r="N122" s="20">
        <v>754680.03</v>
      </c>
      <c r="O122" s="80">
        <v>150074</v>
      </c>
      <c r="P122" s="80">
        <v>250054.33000000002</v>
      </c>
      <c r="Q122" s="80">
        <v>105061.73000000001</v>
      </c>
      <c r="R122" s="80">
        <v>98063.459999999992</v>
      </c>
      <c r="S122" s="80">
        <v>164520.35999999999</v>
      </c>
      <c r="T122" s="87">
        <v>92340.3</v>
      </c>
      <c r="U122" s="21">
        <f t="shared" ref="U122:U153" si="6">SUM(I122:T122)</f>
        <v>2131003.86</v>
      </c>
    </row>
    <row r="123" spans="1:23" s="11" customFormat="1" ht="14.25" x14ac:dyDescent="0.2">
      <c r="A123" s="231" t="s">
        <v>323</v>
      </c>
      <c r="B123" s="232"/>
      <c r="C123" s="232"/>
      <c r="D123" s="232"/>
      <c r="E123" s="233"/>
      <c r="F123" s="24" t="s">
        <v>324</v>
      </c>
      <c r="G123" s="78"/>
      <c r="H123" s="78"/>
      <c r="I123" s="195"/>
      <c r="J123" s="15"/>
      <c r="K123" s="16"/>
      <c r="L123" s="16"/>
      <c r="M123" s="15"/>
      <c r="N123" s="20"/>
      <c r="O123" s="52"/>
      <c r="P123" s="52"/>
      <c r="Q123" s="53"/>
      <c r="R123" s="52"/>
      <c r="S123" s="52"/>
      <c r="T123" s="52"/>
      <c r="U123" s="21">
        <f t="shared" si="6"/>
        <v>0</v>
      </c>
    </row>
    <row r="124" spans="1:23" s="11" customFormat="1" ht="14.25" x14ac:dyDescent="0.2">
      <c r="A124" s="228" t="s">
        <v>131</v>
      </c>
      <c r="B124" s="229"/>
      <c r="C124" s="229"/>
      <c r="D124" s="229"/>
      <c r="E124" s="230"/>
      <c r="F124" s="25" t="s">
        <v>134</v>
      </c>
      <c r="G124" s="78">
        <v>176171790</v>
      </c>
      <c r="H124" s="78">
        <v>176171790</v>
      </c>
      <c r="I124" s="195">
        <v>7072701.04</v>
      </c>
      <c r="J124" s="15">
        <v>8242049.75</v>
      </c>
      <c r="K124" s="16">
        <v>0</v>
      </c>
      <c r="L124" s="16">
        <v>3922014.5</v>
      </c>
      <c r="M124" s="15">
        <v>12624133</v>
      </c>
      <c r="N124" s="20">
        <v>4698792</v>
      </c>
      <c r="O124" s="52">
        <v>3481054.5</v>
      </c>
      <c r="P124" s="52">
        <v>5838516</v>
      </c>
      <c r="Q124" s="53"/>
      <c r="R124" s="52">
        <v>2767083</v>
      </c>
      <c r="S124" s="52"/>
      <c r="T124" s="52">
        <v>14276010</v>
      </c>
      <c r="U124" s="21">
        <f t="shared" si="6"/>
        <v>62922353.789999999</v>
      </c>
    </row>
    <row r="125" spans="1:23" s="11" customFormat="1" ht="14.25" x14ac:dyDescent="0.2">
      <c r="A125" s="228" t="s">
        <v>132</v>
      </c>
      <c r="B125" s="229"/>
      <c r="C125" s="229"/>
      <c r="D125" s="229"/>
      <c r="E125" s="230"/>
      <c r="F125" s="81" t="s">
        <v>133</v>
      </c>
      <c r="G125" s="78"/>
      <c r="H125" s="78"/>
      <c r="I125" s="195">
        <v>0</v>
      </c>
      <c r="J125" s="15">
        <v>0</v>
      </c>
      <c r="K125" s="16">
        <v>0</v>
      </c>
      <c r="L125" s="16">
        <v>0</v>
      </c>
      <c r="M125" s="15">
        <v>0</v>
      </c>
      <c r="N125" s="20">
        <v>0</v>
      </c>
      <c r="O125" s="52"/>
      <c r="P125" s="52">
        <v>4380</v>
      </c>
      <c r="Q125" s="53"/>
      <c r="R125" s="52"/>
      <c r="S125" s="52"/>
      <c r="T125" s="52"/>
      <c r="U125" s="21">
        <f t="shared" si="6"/>
        <v>4380</v>
      </c>
    </row>
    <row r="126" spans="1:23" s="11" customFormat="1" ht="14.25" x14ac:dyDescent="0.2">
      <c r="A126" s="228" t="s">
        <v>135</v>
      </c>
      <c r="B126" s="229"/>
      <c r="C126" s="229"/>
      <c r="D126" s="229"/>
      <c r="E126" s="230"/>
      <c r="F126" s="12" t="s">
        <v>136</v>
      </c>
      <c r="G126" s="78"/>
      <c r="H126" s="78"/>
      <c r="I126" s="195">
        <v>0</v>
      </c>
      <c r="J126" s="15">
        <v>0</v>
      </c>
      <c r="K126" s="16">
        <v>0</v>
      </c>
      <c r="L126" s="16">
        <v>0</v>
      </c>
      <c r="M126" s="15">
        <v>0</v>
      </c>
      <c r="N126" s="23">
        <v>0</v>
      </c>
      <c r="O126" s="23"/>
      <c r="P126" s="23"/>
      <c r="Q126" s="20"/>
      <c r="R126" s="52"/>
      <c r="S126" s="52">
        <v>40</v>
      </c>
      <c r="T126" s="52">
        <v>40</v>
      </c>
      <c r="U126" s="21">
        <f t="shared" si="6"/>
        <v>80</v>
      </c>
    </row>
    <row r="127" spans="1:23" s="11" customFormat="1" ht="14.25" x14ac:dyDescent="0.2">
      <c r="A127" s="228" t="s">
        <v>137</v>
      </c>
      <c r="B127" s="229"/>
      <c r="C127" s="229"/>
      <c r="D127" s="229"/>
      <c r="E127" s="230"/>
      <c r="F127" s="12" t="s">
        <v>138</v>
      </c>
      <c r="G127" s="78"/>
      <c r="H127" s="78"/>
      <c r="I127" s="195"/>
      <c r="J127" s="15"/>
      <c r="K127" s="16"/>
      <c r="L127" s="16">
        <v>9595</v>
      </c>
      <c r="M127" s="15">
        <v>0</v>
      </c>
      <c r="N127" s="23">
        <v>0</v>
      </c>
      <c r="O127" s="23"/>
      <c r="P127" s="23">
        <v>125239.4</v>
      </c>
      <c r="Q127" s="23"/>
      <c r="R127" s="23"/>
      <c r="S127" s="23"/>
      <c r="T127" s="23"/>
      <c r="U127" s="21">
        <f t="shared" si="6"/>
        <v>134834.4</v>
      </c>
    </row>
    <row r="128" spans="1:23" s="11" customFormat="1" ht="14.25" x14ac:dyDescent="0.2">
      <c r="A128" s="228" t="s">
        <v>139</v>
      </c>
      <c r="B128" s="229"/>
      <c r="C128" s="229"/>
      <c r="D128" s="229"/>
      <c r="E128" s="230"/>
      <c r="F128" s="12" t="s">
        <v>140</v>
      </c>
      <c r="G128" s="78"/>
      <c r="H128" s="78"/>
      <c r="I128" s="195"/>
      <c r="J128" s="15"/>
      <c r="K128" s="16"/>
      <c r="L128" s="16">
        <v>0</v>
      </c>
      <c r="M128" s="15">
        <v>417816.59</v>
      </c>
      <c r="N128" s="23">
        <v>0</v>
      </c>
      <c r="O128" s="23"/>
      <c r="P128" s="23"/>
      <c r="Q128" s="23">
        <v>1320.28</v>
      </c>
      <c r="R128" s="23">
        <v>365</v>
      </c>
      <c r="S128" s="23">
        <v>600.1</v>
      </c>
      <c r="T128" s="23">
        <v>60</v>
      </c>
      <c r="U128" s="21">
        <f t="shared" si="6"/>
        <v>420161.97000000003</v>
      </c>
    </row>
    <row r="129" spans="1:21" s="11" customFormat="1" ht="14.25" x14ac:dyDescent="0.2">
      <c r="A129" s="231" t="s">
        <v>315</v>
      </c>
      <c r="B129" s="232"/>
      <c r="C129" s="232"/>
      <c r="D129" s="232"/>
      <c r="E129" s="233"/>
      <c r="F129" s="12" t="s">
        <v>142</v>
      </c>
      <c r="G129" s="78"/>
      <c r="H129" s="78"/>
      <c r="I129" s="195"/>
      <c r="J129" s="15"/>
      <c r="K129" s="16"/>
      <c r="L129" s="16"/>
      <c r="M129" s="15"/>
      <c r="N129" s="23"/>
      <c r="O129" s="23"/>
      <c r="P129" s="23"/>
      <c r="Q129" s="23"/>
      <c r="R129" s="23"/>
      <c r="S129" s="23"/>
      <c r="T129" s="23"/>
      <c r="U129" s="21">
        <f t="shared" si="6"/>
        <v>0</v>
      </c>
    </row>
    <row r="130" spans="1:21" s="11" customFormat="1" ht="14.25" x14ac:dyDescent="0.2">
      <c r="A130" s="228" t="s">
        <v>141</v>
      </c>
      <c r="B130" s="229"/>
      <c r="C130" s="229"/>
      <c r="D130" s="229"/>
      <c r="E130" s="230"/>
      <c r="F130" s="12" t="s">
        <v>142</v>
      </c>
      <c r="G130" s="78">
        <v>704025</v>
      </c>
      <c r="H130" s="78">
        <v>704025</v>
      </c>
      <c r="I130" s="195">
        <v>0</v>
      </c>
      <c r="J130" s="15">
        <v>0</v>
      </c>
      <c r="K130" s="16">
        <v>3814.99</v>
      </c>
      <c r="L130" s="16">
        <v>0</v>
      </c>
      <c r="M130" s="15">
        <v>171755</v>
      </c>
      <c r="N130" s="23">
        <v>0</v>
      </c>
      <c r="O130" s="23"/>
      <c r="P130" s="23"/>
      <c r="Q130" s="23"/>
      <c r="R130" s="23"/>
      <c r="S130" s="23"/>
      <c r="T130" s="23"/>
      <c r="U130" s="21">
        <f t="shared" si="6"/>
        <v>175569.99</v>
      </c>
    </row>
    <row r="131" spans="1:21" s="11" customFormat="1" ht="14.25" x14ac:dyDescent="0.2">
      <c r="A131" s="213" t="s">
        <v>143</v>
      </c>
      <c r="B131" s="246"/>
      <c r="C131" s="246"/>
      <c r="D131" s="246"/>
      <c r="E131" s="247"/>
      <c r="F131" s="12" t="s">
        <v>144</v>
      </c>
      <c r="G131" s="78">
        <v>94275</v>
      </c>
      <c r="H131" s="78">
        <v>94275</v>
      </c>
      <c r="I131" s="195"/>
      <c r="J131" s="15"/>
      <c r="K131" s="16"/>
      <c r="L131" s="16">
        <v>0</v>
      </c>
      <c r="M131" s="15">
        <v>278480</v>
      </c>
      <c r="N131" s="23">
        <v>0</v>
      </c>
      <c r="O131" s="23"/>
      <c r="P131" s="23"/>
      <c r="Q131" s="23"/>
      <c r="R131" s="50"/>
      <c r="S131" s="50"/>
      <c r="T131" s="50"/>
      <c r="U131" s="21">
        <f t="shared" si="6"/>
        <v>278480</v>
      </c>
    </row>
    <row r="132" spans="1:21" s="11" customFormat="1" ht="14.25" x14ac:dyDescent="0.2">
      <c r="A132" s="228" t="s">
        <v>145</v>
      </c>
      <c r="B132" s="229"/>
      <c r="C132" s="229"/>
      <c r="D132" s="229"/>
      <c r="E132" s="230"/>
      <c r="F132" s="12" t="s">
        <v>146</v>
      </c>
      <c r="G132" s="78"/>
      <c r="H132" s="78"/>
      <c r="I132" s="195">
        <v>0</v>
      </c>
      <c r="J132" s="82">
        <v>0</v>
      </c>
      <c r="K132" s="16">
        <v>0</v>
      </c>
      <c r="L132" s="16">
        <v>0</v>
      </c>
      <c r="M132" s="15">
        <v>0</v>
      </c>
      <c r="N132" s="23">
        <v>0</v>
      </c>
      <c r="O132" s="50">
        <v>149.86000000000001</v>
      </c>
      <c r="P132" s="50"/>
      <c r="Q132" s="51">
        <v>2000.02</v>
      </c>
      <c r="R132" s="52">
        <v>123791.5</v>
      </c>
      <c r="S132" s="52"/>
      <c r="T132" s="52"/>
      <c r="U132" s="21">
        <f t="shared" si="6"/>
        <v>125941.38</v>
      </c>
    </row>
    <row r="133" spans="1:21" s="11" customFormat="1" ht="14.25" x14ac:dyDescent="0.2">
      <c r="A133" s="228" t="s">
        <v>147</v>
      </c>
      <c r="B133" s="229"/>
      <c r="C133" s="229"/>
      <c r="D133" s="229"/>
      <c r="E133" s="230"/>
      <c r="F133" s="12" t="s">
        <v>148</v>
      </c>
      <c r="G133" s="78">
        <v>50325</v>
      </c>
      <c r="H133" s="78">
        <v>50325</v>
      </c>
      <c r="I133" s="195">
        <v>0</v>
      </c>
      <c r="J133" s="15">
        <v>0</v>
      </c>
      <c r="K133" s="16">
        <v>64</v>
      </c>
      <c r="L133" s="16">
        <v>17916.8</v>
      </c>
      <c r="M133" s="15">
        <v>3528.4</v>
      </c>
      <c r="N133" s="20">
        <v>0</v>
      </c>
      <c r="O133" s="52">
        <v>539.9</v>
      </c>
      <c r="P133" s="52">
        <v>10730.56</v>
      </c>
      <c r="Q133" s="53">
        <v>2101.8000000000002</v>
      </c>
      <c r="R133" s="52">
        <v>19255.82</v>
      </c>
      <c r="S133" s="52">
        <v>18883.010000000002</v>
      </c>
      <c r="T133" s="52">
        <v>4030.44</v>
      </c>
      <c r="U133" s="21">
        <f t="shared" si="6"/>
        <v>77050.73000000001</v>
      </c>
    </row>
    <row r="134" spans="1:21" s="11" customFormat="1" ht="14.25" x14ac:dyDescent="0.2">
      <c r="A134" s="228" t="s">
        <v>149</v>
      </c>
      <c r="B134" s="229"/>
      <c r="C134" s="229"/>
      <c r="D134" s="229"/>
      <c r="E134" s="230"/>
      <c r="F134" s="12" t="s">
        <v>150</v>
      </c>
      <c r="G134" s="78"/>
      <c r="H134" s="78"/>
      <c r="I134" s="195">
        <v>0</v>
      </c>
      <c r="J134" s="15">
        <v>121726.15</v>
      </c>
      <c r="K134" s="16">
        <v>0</v>
      </c>
      <c r="L134" s="16">
        <v>0</v>
      </c>
      <c r="M134" s="15">
        <v>2596</v>
      </c>
      <c r="N134" s="20">
        <v>1770</v>
      </c>
      <c r="O134" s="52"/>
      <c r="P134" s="52">
        <v>7080</v>
      </c>
      <c r="Q134" s="53"/>
      <c r="R134" s="52"/>
      <c r="S134" s="52"/>
      <c r="T134" s="52"/>
      <c r="U134" s="21">
        <f t="shared" si="6"/>
        <v>133172.15</v>
      </c>
    </row>
    <row r="135" spans="1:21" s="11" customFormat="1" ht="14.25" x14ac:dyDescent="0.2">
      <c r="A135" s="228" t="s">
        <v>151</v>
      </c>
      <c r="B135" s="229"/>
      <c r="C135" s="229"/>
      <c r="D135" s="229"/>
      <c r="E135" s="230"/>
      <c r="F135" s="12" t="s">
        <v>152</v>
      </c>
      <c r="G135" s="78"/>
      <c r="H135" s="78"/>
      <c r="I135" s="195">
        <v>0</v>
      </c>
      <c r="J135" s="15">
        <v>0</v>
      </c>
      <c r="K135" s="16">
        <v>0</v>
      </c>
      <c r="L135" s="16">
        <v>0</v>
      </c>
      <c r="M135" s="15">
        <v>0</v>
      </c>
      <c r="N135" s="20">
        <v>0</v>
      </c>
      <c r="O135" s="52"/>
      <c r="P135" s="52">
        <v>231340</v>
      </c>
      <c r="Q135" s="53"/>
      <c r="R135" s="52"/>
      <c r="S135" s="52"/>
      <c r="T135" s="52"/>
      <c r="U135" s="21">
        <f t="shared" si="6"/>
        <v>231340</v>
      </c>
    </row>
    <row r="136" spans="1:21" s="11" customFormat="1" ht="14.25" x14ac:dyDescent="0.2">
      <c r="A136" s="228" t="s">
        <v>153</v>
      </c>
      <c r="B136" s="229"/>
      <c r="C136" s="229"/>
      <c r="D136" s="229"/>
      <c r="E136" s="230"/>
      <c r="F136" s="12" t="s">
        <v>154</v>
      </c>
      <c r="G136" s="78"/>
      <c r="H136" s="78"/>
      <c r="I136" s="195"/>
      <c r="J136" s="15"/>
      <c r="K136" s="16"/>
      <c r="L136" s="16"/>
      <c r="M136" s="15"/>
      <c r="N136" s="20"/>
      <c r="O136" s="52"/>
      <c r="P136" s="52"/>
      <c r="Q136" s="53"/>
      <c r="R136" s="52"/>
      <c r="S136" s="52"/>
      <c r="T136" s="52"/>
      <c r="U136" s="21">
        <f t="shared" si="6"/>
        <v>0</v>
      </c>
    </row>
    <row r="137" spans="1:21" s="11" customFormat="1" ht="14.25" x14ac:dyDescent="0.2">
      <c r="A137" s="228" t="s">
        <v>155</v>
      </c>
      <c r="B137" s="229"/>
      <c r="C137" s="229"/>
      <c r="D137" s="229"/>
      <c r="E137" s="230"/>
      <c r="F137" s="12" t="s">
        <v>156</v>
      </c>
      <c r="G137" s="78">
        <v>716757</v>
      </c>
      <c r="H137" s="78">
        <v>716757</v>
      </c>
      <c r="I137" s="195"/>
      <c r="J137" s="15"/>
      <c r="K137" s="16"/>
      <c r="L137" s="16">
        <v>0</v>
      </c>
      <c r="M137" s="15">
        <v>0</v>
      </c>
      <c r="N137" s="20">
        <v>0</v>
      </c>
      <c r="O137" s="52"/>
      <c r="P137" s="52"/>
      <c r="Q137" s="53"/>
      <c r="R137" s="52"/>
      <c r="S137" s="52"/>
      <c r="T137" s="52"/>
      <c r="U137" s="21">
        <f t="shared" si="6"/>
        <v>0</v>
      </c>
    </row>
    <row r="138" spans="1:21" s="11" customFormat="1" ht="14.25" x14ac:dyDescent="0.2">
      <c r="A138" s="231" t="s">
        <v>298</v>
      </c>
      <c r="B138" s="232"/>
      <c r="C138" s="232"/>
      <c r="D138" s="232"/>
      <c r="E138" s="233"/>
      <c r="F138" s="24" t="s">
        <v>299</v>
      </c>
      <c r="G138" s="78"/>
      <c r="H138" s="78"/>
      <c r="I138" s="195"/>
      <c r="J138" s="15"/>
      <c r="K138" s="16"/>
      <c r="L138" s="16"/>
      <c r="M138" s="15"/>
      <c r="N138" s="20"/>
      <c r="O138" s="52"/>
      <c r="P138" s="52"/>
      <c r="Q138" s="53"/>
      <c r="R138" s="52"/>
      <c r="S138" s="52"/>
      <c r="T138" s="52"/>
      <c r="U138" s="21">
        <f t="shared" si="6"/>
        <v>0</v>
      </c>
    </row>
    <row r="139" spans="1:21" s="11" customFormat="1" ht="14.25" x14ac:dyDescent="0.2">
      <c r="A139" s="213" t="s">
        <v>430</v>
      </c>
      <c r="B139" s="214"/>
      <c r="C139" s="214"/>
      <c r="D139" s="214"/>
      <c r="E139" s="215"/>
      <c r="F139" s="12" t="s">
        <v>338</v>
      </c>
      <c r="G139" s="78"/>
      <c r="H139" s="78"/>
      <c r="I139" s="195"/>
      <c r="J139" s="15"/>
      <c r="K139" s="16"/>
      <c r="L139" s="16"/>
      <c r="M139" s="15"/>
      <c r="N139" s="20"/>
      <c r="O139" s="52"/>
      <c r="P139" s="52"/>
      <c r="Q139" s="53"/>
      <c r="R139" s="52"/>
      <c r="S139" s="52"/>
      <c r="T139" s="52"/>
      <c r="U139" s="21">
        <f t="shared" si="6"/>
        <v>0</v>
      </c>
    </row>
    <row r="140" spans="1:21" s="11" customFormat="1" ht="14.25" x14ac:dyDescent="0.2">
      <c r="A140" s="228" t="s">
        <v>157</v>
      </c>
      <c r="B140" s="229"/>
      <c r="C140" s="229"/>
      <c r="D140" s="229"/>
      <c r="E140" s="230"/>
      <c r="F140" s="25" t="s">
        <v>431</v>
      </c>
      <c r="G140" s="78">
        <v>55000</v>
      </c>
      <c r="H140" s="78">
        <v>55000</v>
      </c>
      <c r="I140" s="195">
        <v>1338108.04</v>
      </c>
      <c r="J140" s="15">
        <v>499290.99</v>
      </c>
      <c r="K140" s="16">
        <v>0</v>
      </c>
      <c r="L140" s="16"/>
      <c r="M140" s="15"/>
      <c r="N140" s="20"/>
      <c r="O140" s="52"/>
      <c r="P140" s="52"/>
      <c r="Q140" s="53"/>
      <c r="R140" s="52"/>
      <c r="S140" s="52"/>
      <c r="T140" s="52"/>
      <c r="U140" s="21">
        <f t="shared" si="6"/>
        <v>1837399.03</v>
      </c>
    </row>
    <row r="141" spans="1:21" s="11" customFormat="1" ht="14.25" x14ac:dyDescent="0.2">
      <c r="A141" s="228" t="s">
        <v>158</v>
      </c>
      <c r="B141" s="229"/>
      <c r="C141" s="229"/>
      <c r="D141" s="229"/>
      <c r="E141" s="230"/>
      <c r="F141" s="12" t="s">
        <v>159</v>
      </c>
      <c r="G141" s="78">
        <v>23704172</v>
      </c>
      <c r="H141" s="78">
        <v>23704172</v>
      </c>
      <c r="I141" s="195">
        <v>75145</v>
      </c>
      <c r="J141" s="15"/>
      <c r="K141" s="16">
        <v>854741.3899999999</v>
      </c>
      <c r="L141" s="16">
        <v>1146577.49</v>
      </c>
      <c r="M141" s="15">
        <v>437875</v>
      </c>
      <c r="N141" s="20">
        <v>481078.29</v>
      </c>
      <c r="O141" s="52"/>
      <c r="P141" s="52"/>
      <c r="Q141" s="53">
        <v>3540</v>
      </c>
      <c r="R141" s="52"/>
      <c r="S141" s="52">
        <v>1888</v>
      </c>
      <c r="T141" s="52">
        <v>27400</v>
      </c>
      <c r="U141" s="21">
        <f t="shared" si="6"/>
        <v>3028245.17</v>
      </c>
    </row>
    <row r="142" spans="1:21" s="11" customFormat="1" ht="14.25" x14ac:dyDescent="0.2">
      <c r="A142" s="228" t="s">
        <v>160</v>
      </c>
      <c r="B142" s="229"/>
      <c r="C142" s="229"/>
      <c r="D142" s="229"/>
      <c r="E142" s="230"/>
      <c r="F142" s="12" t="s">
        <v>161</v>
      </c>
      <c r="G142" s="78">
        <v>250000</v>
      </c>
      <c r="H142" s="78">
        <v>250000</v>
      </c>
      <c r="I142" s="195">
        <v>0</v>
      </c>
      <c r="J142" s="15">
        <v>2348.1999999999998</v>
      </c>
      <c r="K142" s="16">
        <v>265081.2</v>
      </c>
      <c r="L142" s="16">
        <v>620.5</v>
      </c>
      <c r="M142" s="15">
        <v>258601.72</v>
      </c>
      <c r="N142" s="20">
        <v>1414.6</v>
      </c>
      <c r="O142" s="52">
        <v>515</v>
      </c>
      <c r="P142" s="52"/>
      <c r="Q142" s="53"/>
      <c r="R142" s="52"/>
      <c r="S142" s="52">
        <v>2137.5</v>
      </c>
      <c r="T142" s="52"/>
      <c r="U142" s="21">
        <f t="shared" si="6"/>
        <v>530718.71999999997</v>
      </c>
    </row>
    <row r="143" spans="1:21" s="11" customFormat="1" ht="14.25" x14ac:dyDescent="0.2">
      <c r="A143" s="228" t="s">
        <v>162</v>
      </c>
      <c r="B143" s="229"/>
      <c r="C143" s="229"/>
      <c r="D143" s="229"/>
      <c r="E143" s="230"/>
      <c r="F143" s="12" t="s">
        <v>163</v>
      </c>
      <c r="G143" s="78">
        <v>4040000</v>
      </c>
      <c r="H143" s="78">
        <v>4040000</v>
      </c>
      <c r="I143" s="195">
        <v>0</v>
      </c>
      <c r="J143" s="15">
        <v>420</v>
      </c>
      <c r="K143" s="16">
        <v>6230</v>
      </c>
      <c r="L143" s="16">
        <v>794.63</v>
      </c>
      <c r="M143" s="15">
        <v>34955.14</v>
      </c>
      <c r="N143" s="20">
        <v>11329.57</v>
      </c>
      <c r="O143" s="52">
        <v>1662364</v>
      </c>
      <c r="P143" s="52">
        <v>12651.99</v>
      </c>
      <c r="Q143" s="53">
        <v>24091.99</v>
      </c>
      <c r="R143" s="52">
        <v>13357.55</v>
      </c>
      <c r="S143" s="52">
        <v>4025</v>
      </c>
      <c r="T143" s="52">
        <v>15033.8</v>
      </c>
      <c r="U143" s="21">
        <f t="shared" si="6"/>
        <v>1785253.6700000002</v>
      </c>
    </row>
    <row r="144" spans="1:21" s="11" customFormat="1" ht="14.25" x14ac:dyDescent="0.2">
      <c r="A144" s="228" t="s">
        <v>164</v>
      </c>
      <c r="B144" s="229"/>
      <c r="C144" s="229"/>
      <c r="D144" s="229"/>
      <c r="E144" s="230"/>
      <c r="F144" s="12" t="s">
        <v>165</v>
      </c>
      <c r="G144" s="78">
        <v>1200000</v>
      </c>
      <c r="H144" s="78">
        <v>1200000</v>
      </c>
      <c r="I144" s="195">
        <v>0</v>
      </c>
      <c r="J144" s="15">
        <v>995600</v>
      </c>
      <c r="K144" s="16">
        <v>450615.34</v>
      </c>
      <c r="L144" s="16">
        <v>325</v>
      </c>
      <c r="M144" s="15">
        <v>1120424.3799999999</v>
      </c>
      <c r="N144" s="20">
        <v>0</v>
      </c>
      <c r="O144" s="52"/>
      <c r="P144" s="52">
        <v>1310800</v>
      </c>
      <c r="Q144" s="53"/>
      <c r="R144" s="52">
        <v>112799.2</v>
      </c>
      <c r="S144" s="52">
        <v>755328.74699999997</v>
      </c>
      <c r="T144" s="52">
        <v>190185.78</v>
      </c>
      <c r="U144" s="21">
        <f t="shared" si="6"/>
        <v>4936078.4469999997</v>
      </c>
    </row>
    <row r="145" spans="1:21" s="11" customFormat="1" ht="14.25" x14ac:dyDescent="0.2">
      <c r="A145" s="228" t="s">
        <v>166</v>
      </c>
      <c r="B145" s="229"/>
      <c r="C145" s="229"/>
      <c r="D145" s="229"/>
      <c r="E145" s="230"/>
      <c r="F145" s="12" t="s">
        <v>167</v>
      </c>
      <c r="G145" s="83">
        <v>900000</v>
      </c>
      <c r="H145" s="83">
        <v>900000</v>
      </c>
      <c r="I145" s="195"/>
      <c r="J145" s="15"/>
      <c r="K145" s="16">
        <v>1645777.2</v>
      </c>
      <c r="L145" s="16">
        <v>0</v>
      </c>
      <c r="M145" s="15">
        <v>0</v>
      </c>
      <c r="N145" s="20">
        <v>0</v>
      </c>
      <c r="O145" s="52"/>
      <c r="P145" s="52"/>
      <c r="Q145" s="53"/>
      <c r="R145" s="52"/>
      <c r="S145" s="52"/>
      <c r="T145" s="52"/>
      <c r="U145" s="21">
        <f t="shared" si="6"/>
        <v>1645777.2</v>
      </c>
    </row>
    <row r="146" spans="1:21" s="11" customFormat="1" ht="14.25" x14ac:dyDescent="0.2">
      <c r="A146" s="228" t="s">
        <v>168</v>
      </c>
      <c r="B146" s="229"/>
      <c r="C146" s="229"/>
      <c r="D146" s="229"/>
      <c r="E146" s="230"/>
      <c r="F146" s="12" t="s">
        <v>169</v>
      </c>
      <c r="G146" s="78">
        <v>500000</v>
      </c>
      <c r="H146" s="78">
        <v>500000</v>
      </c>
      <c r="I146" s="195"/>
      <c r="J146" s="15"/>
      <c r="K146" s="16"/>
      <c r="L146" s="16"/>
      <c r="M146" s="15"/>
      <c r="N146" s="20"/>
      <c r="O146" s="52"/>
      <c r="P146" s="52"/>
      <c r="Q146" s="53"/>
      <c r="R146" s="52"/>
      <c r="S146" s="52"/>
      <c r="T146" s="52"/>
      <c r="U146" s="21">
        <f t="shared" si="6"/>
        <v>0</v>
      </c>
    </row>
    <row r="147" spans="1:21" s="11" customFormat="1" ht="14.25" x14ac:dyDescent="0.2">
      <c r="A147" s="228" t="s">
        <v>170</v>
      </c>
      <c r="B147" s="229"/>
      <c r="C147" s="229"/>
      <c r="D147" s="229"/>
      <c r="E147" s="230"/>
      <c r="F147" s="12" t="s">
        <v>171</v>
      </c>
      <c r="G147" s="78"/>
      <c r="H147" s="78"/>
      <c r="I147" s="195"/>
      <c r="J147" s="15"/>
      <c r="K147" s="16"/>
      <c r="L147" s="16"/>
      <c r="M147" s="15"/>
      <c r="N147" s="20"/>
      <c r="O147" s="52"/>
      <c r="P147" s="52">
        <v>970</v>
      </c>
      <c r="Q147" s="53"/>
      <c r="R147" s="52"/>
      <c r="S147" s="52"/>
      <c r="T147" s="52"/>
      <c r="U147" s="21">
        <f t="shared" si="6"/>
        <v>970</v>
      </c>
    </row>
    <row r="148" spans="1:21" s="11" customFormat="1" ht="14.25" x14ac:dyDescent="0.2">
      <c r="A148" s="228" t="s">
        <v>172</v>
      </c>
      <c r="B148" s="229"/>
      <c r="C148" s="229"/>
      <c r="D148" s="229"/>
      <c r="E148" s="230"/>
      <c r="F148" s="12" t="s">
        <v>173</v>
      </c>
      <c r="G148" s="78"/>
      <c r="H148" s="78"/>
      <c r="I148" s="195"/>
      <c r="J148" s="15"/>
      <c r="K148" s="16">
        <v>802194.14</v>
      </c>
      <c r="L148" s="16">
        <v>0</v>
      </c>
      <c r="M148" s="15">
        <v>0</v>
      </c>
      <c r="N148" s="20">
        <v>820</v>
      </c>
      <c r="O148" s="52"/>
      <c r="P148" s="52"/>
      <c r="Q148" s="53"/>
      <c r="R148" s="52">
        <v>300</v>
      </c>
      <c r="S148" s="52"/>
      <c r="T148" s="52">
        <v>200</v>
      </c>
      <c r="U148" s="21">
        <f t="shared" si="6"/>
        <v>803514.14</v>
      </c>
    </row>
    <row r="149" spans="1:21" s="11" customFormat="1" ht="14.25" x14ac:dyDescent="0.2">
      <c r="A149" s="228" t="s">
        <v>174</v>
      </c>
      <c r="B149" s="229"/>
      <c r="C149" s="229"/>
      <c r="D149" s="229"/>
      <c r="E149" s="230"/>
      <c r="F149" s="12" t="s">
        <v>175</v>
      </c>
      <c r="G149" s="78"/>
      <c r="H149" s="78"/>
      <c r="I149" s="195"/>
      <c r="J149" s="15"/>
      <c r="K149" s="84"/>
      <c r="L149" s="16"/>
      <c r="M149" s="15"/>
      <c r="N149" s="20"/>
      <c r="O149" s="52"/>
      <c r="P149" s="52"/>
      <c r="Q149" s="53"/>
      <c r="R149" s="52"/>
      <c r="S149" s="52"/>
      <c r="T149" s="52"/>
      <c r="U149" s="21">
        <f t="shared" si="6"/>
        <v>0</v>
      </c>
    </row>
    <row r="150" spans="1:21" s="11" customFormat="1" ht="14.25" x14ac:dyDescent="0.2">
      <c r="A150" s="228" t="s">
        <v>176</v>
      </c>
      <c r="B150" s="229"/>
      <c r="C150" s="229"/>
      <c r="D150" s="229"/>
      <c r="E150" s="230"/>
      <c r="F150" s="12" t="s">
        <v>177</v>
      </c>
      <c r="G150" s="83"/>
      <c r="H150" s="83"/>
      <c r="I150" s="195"/>
      <c r="J150" s="15"/>
      <c r="K150" s="16"/>
      <c r="L150" s="16"/>
      <c r="M150" s="15"/>
      <c r="N150" s="20"/>
      <c r="O150" s="52"/>
      <c r="P150" s="52"/>
      <c r="Q150" s="53"/>
      <c r="R150" s="52"/>
      <c r="S150" s="52"/>
      <c r="T150" s="52"/>
      <c r="U150" s="21">
        <f t="shared" si="6"/>
        <v>0</v>
      </c>
    </row>
    <row r="151" spans="1:21" s="11" customFormat="1" ht="14.25" x14ac:dyDescent="0.2">
      <c r="A151" s="228" t="s">
        <v>179</v>
      </c>
      <c r="B151" s="229"/>
      <c r="C151" s="229"/>
      <c r="D151" s="229"/>
      <c r="E151" s="230"/>
      <c r="F151" s="12" t="s">
        <v>180</v>
      </c>
      <c r="G151" s="83">
        <v>4000000</v>
      </c>
      <c r="H151" s="83">
        <v>4000000</v>
      </c>
      <c r="I151" s="52"/>
      <c r="J151" s="15"/>
      <c r="K151" s="16"/>
      <c r="L151" s="16">
        <v>0</v>
      </c>
      <c r="M151" s="15">
        <v>0</v>
      </c>
      <c r="N151" s="20">
        <v>0</v>
      </c>
      <c r="O151" s="52"/>
      <c r="P151" s="52"/>
      <c r="Q151" s="53"/>
      <c r="R151" s="52"/>
      <c r="S151" s="52"/>
      <c r="T151" s="52"/>
      <c r="U151" s="21">
        <f t="shared" si="6"/>
        <v>0</v>
      </c>
    </row>
    <row r="152" spans="1:21" s="11" customFormat="1" ht="14.25" x14ac:dyDescent="0.2">
      <c r="A152" s="228" t="s">
        <v>178</v>
      </c>
      <c r="B152" s="229"/>
      <c r="C152" s="229"/>
      <c r="D152" s="229"/>
      <c r="E152" s="230"/>
      <c r="F152" s="12" t="s">
        <v>356</v>
      </c>
      <c r="G152" s="83">
        <f>3000000+405000</f>
        <v>3405000</v>
      </c>
      <c r="H152" s="83">
        <f>3000000+405000</f>
        <v>3405000</v>
      </c>
      <c r="I152" s="52"/>
      <c r="J152" s="15"/>
      <c r="K152" s="16">
        <v>700</v>
      </c>
      <c r="L152" s="16">
        <v>17575</v>
      </c>
      <c r="M152" s="15">
        <v>378487.18</v>
      </c>
      <c r="N152" s="20">
        <v>11739.34</v>
      </c>
      <c r="O152" s="52">
        <v>9005.15</v>
      </c>
      <c r="P152" s="52">
        <v>880</v>
      </c>
      <c r="Q152" s="53"/>
      <c r="R152" s="52">
        <v>1848220.34</v>
      </c>
      <c r="S152" s="52">
        <v>210781.84</v>
      </c>
      <c r="T152" s="52"/>
      <c r="U152" s="21">
        <f t="shared" si="6"/>
        <v>2477388.85</v>
      </c>
    </row>
    <row r="153" spans="1:21" s="11" customFormat="1" ht="14.25" x14ac:dyDescent="0.2">
      <c r="A153" s="228" t="s">
        <v>398</v>
      </c>
      <c r="B153" s="229"/>
      <c r="C153" s="229"/>
      <c r="D153" s="229"/>
      <c r="E153" s="230"/>
      <c r="F153" s="12" t="s">
        <v>432</v>
      </c>
      <c r="G153" s="83"/>
      <c r="H153" s="83"/>
      <c r="I153" s="52"/>
      <c r="J153" s="15">
        <v>500</v>
      </c>
      <c r="K153" s="16"/>
      <c r="L153" s="16">
        <v>7200</v>
      </c>
      <c r="M153" s="15">
        <v>852288.26</v>
      </c>
      <c r="N153" s="20">
        <v>0</v>
      </c>
      <c r="O153" s="52"/>
      <c r="P153" s="52"/>
      <c r="Q153" s="53"/>
      <c r="R153" s="52"/>
      <c r="S153" s="52"/>
      <c r="T153" s="52"/>
      <c r="U153" s="21">
        <f t="shared" si="6"/>
        <v>859988.26</v>
      </c>
    </row>
    <row r="154" spans="1:21" s="11" customFormat="1" ht="14.25" x14ac:dyDescent="0.2">
      <c r="A154" s="228" t="s">
        <v>181</v>
      </c>
      <c r="B154" s="229"/>
      <c r="C154" s="229"/>
      <c r="D154" s="229"/>
      <c r="E154" s="230"/>
      <c r="F154" s="12" t="s">
        <v>182</v>
      </c>
      <c r="G154" s="83">
        <v>159950</v>
      </c>
      <c r="H154" s="83">
        <v>159950</v>
      </c>
      <c r="I154" s="52">
        <v>781790.5</v>
      </c>
      <c r="J154" s="15">
        <v>2609429.33</v>
      </c>
      <c r="K154" s="16">
        <v>2417544.0100000002</v>
      </c>
      <c r="L154" s="16">
        <v>1072797.3500000001</v>
      </c>
      <c r="M154" s="15">
        <v>523674.73</v>
      </c>
      <c r="N154" s="20">
        <v>2997360.91</v>
      </c>
      <c r="O154" s="52">
        <v>1883.76</v>
      </c>
      <c r="P154" s="52">
        <v>6984.84</v>
      </c>
      <c r="Q154" s="53">
        <v>6911.81</v>
      </c>
      <c r="R154" s="52">
        <v>37158.94</v>
      </c>
      <c r="S154" s="52">
        <v>269439.08</v>
      </c>
      <c r="T154" s="52">
        <v>4685456.915</v>
      </c>
      <c r="U154" s="21">
        <f t="shared" ref="U154:U184" si="7">SUM(I154:T154)</f>
        <v>15410432.175000001</v>
      </c>
    </row>
    <row r="155" spans="1:21" s="11" customFormat="1" ht="14.25" x14ac:dyDescent="0.2">
      <c r="A155" s="228" t="s">
        <v>183</v>
      </c>
      <c r="B155" s="229"/>
      <c r="C155" s="229"/>
      <c r="D155" s="229"/>
      <c r="E155" s="230"/>
      <c r="F155" s="12" t="s">
        <v>184</v>
      </c>
      <c r="G155" s="83"/>
      <c r="H155" s="83"/>
      <c r="I155" s="52">
        <v>0</v>
      </c>
      <c r="J155" s="15">
        <v>0</v>
      </c>
      <c r="K155" s="16"/>
      <c r="L155" s="16"/>
      <c r="M155" s="15"/>
      <c r="N155" s="20"/>
      <c r="O155" s="52"/>
      <c r="P155" s="52"/>
      <c r="Q155" s="53"/>
      <c r="R155" s="52"/>
      <c r="S155" s="52"/>
      <c r="T155" s="52"/>
      <c r="U155" s="21">
        <f t="shared" si="7"/>
        <v>0</v>
      </c>
    </row>
    <row r="156" spans="1:21" s="11" customFormat="1" ht="14.25" x14ac:dyDescent="0.2">
      <c r="A156" s="213" t="s">
        <v>316</v>
      </c>
      <c r="B156" s="214"/>
      <c r="C156" s="214"/>
      <c r="D156" s="214"/>
      <c r="E156" s="215"/>
      <c r="F156" s="12" t="s">
        <v>317</v>
      </c>
      <c r="G156" s="83"/>
      <c r="H156" s="83"/>
      <c r="I156" s="52">
        <v>0</v>
      </c>
      <c r="J156" s="15"/>
      <c r="K156" s="16"/>
      <c r="L156" s="16">
        <v>0</v>
      </c>
      <c r="M156" s="15">
        <v>0</v>
      </c>
      <c r="N156" s="20">
        <v>0</v>
      </c>
      <c r="O156" s="52"/>
      <c r="P156" s="52"/>
      <c r="Q156" s="53"/>
      <c r="R156" s="52">
        <v>81396</v>
      </c>
      <c r="S156" s="52"/>
      <c r="T156" s="52">
        <v>355262</v>
      </c>
      <c r="U156" s="21">
        <f t="shared" si="7"/>
        <v>436658</v>
      </c>
    </row>
    <row r="157" spans="1:21" s="11" customFormat="1" ht="14.25" x14ac:dyDescent="0.2">
      <c r="A157" s="231" t="s">
        <v>300</v>
      </c>
      <c r="B157" s="232"/>
      <c r="C157" s="232"/>
      <c r="D157" s="232"/>
      <c r="E157" s="233"/>
      <c r="F157" s="24" t="s">
        <v>301</v>
      </c>
      <c r="G157" s="83"/>
      <c r="H157" s="83"/>
      <c r="I157" s="196"/>
      <c r="J157" s="15">
        <v>0</v>
      </c>
      <c r="K157" s="16"/>
      <c r="L157" s="16"/>
      <c r="M157" s="15"/>
      <c r="N157" s="20"/>
      <c r="O157" s="52"/>
      <c r="P157" s="52"/>
      <c r="Q157" s="53"/>
      <c r="R157" s="52"/>
      <c r="S157" s="52"/>
      <c r="T157" s="52"/>
      <c r="U157" s="21">
        <f t="shared" si="7"/>
        <v>0</v>
      </c>
    </row>
    <row r="158" spans="1:21" s="11" customFormat="1" ht="14.25" x14ac:dyDescent="0.2">
      <c r="A158" s="228" t="s">
        <v>185</v>
      </c>
      <c r="B158" s="229"/>
      <c r="C158" s="229"/>
      <c r="D158" s="229"/>
      <c r="E158" s="230"/>
      <c r="F158" s="12" t="s">
        <v>186</v>
      </c>
      <c r="G158" s="83"/>
      <c r="H158" s="83"/>
      <c r="I158" s="196"/>
      <c r="J158" s="15"/>
      <c r="K158" s="16">
        <v>28446.94</v>
      </c>
      <c r="L158" s="16">
        <v>0</v>
      </c>
      <c r="M158" s="15">
        <v>0</v>
      </c>
      <c r="N158" s="20">
        <v>0</v>
      </c>
      <c r="O158" s="52"/>
      <c r="P158" s="52"/>
      <c r="Q158" s="53"/>
      <c r="R158" s="52"/>
      <c r="S158" s="52">
        <v>260</v>
      </c>
      <c r="T158" s="52"/>
      <c r="U158" s="21">
        <f t="shared" si="7"/>
        <v>28706.94</v>
      </c>
    </row>
    <row r="159" spans="1:21" s="11" customFormat="1" ht="14.25" x14ac:dyDescent="0.2">
      <c r="A159" s="228" t="s">
        <v>187</v>
      </c>
      <c r="B159" s="229"/>
      <c r="C159" s="229"/>
      <c r="D159" s="229"/>
      <c r="E159" s="230"/>
      <c r="F159" s="12" t="s">
        <v>188</v>
      </c>
      <c r="G159" s="83">
        <v>67844320</v>
      </c>
      <c r="H159" s="83">
        <v>67844320</v>
      </c>
      <c r="I159" s="52"/>
      <c r="J159" s="15"/>
      <c r="K159" s="16">
        <v>1534092.54</v>
      </c>
      <c r="L159" s="16">
        <v>0</v>
      </c>
      <c r="M159" s="15">
        <v>4174608.5</v>
      </c>
      <c r="N159" s="20">
        <v>0</v>
      </c>
      <c r="O159" s="52">
        <v>4186583.5</v>
      </c>
      <c r="P159" s="52"/>
      <c r="Q159" s="53">
        <v>2094868.75</v>
      </c>
      <c r="R159" s="52"/>
      <c r="S159" s="52">
        <v>4630762.5</v>
      </c>
      <c r="T159" s="52">
        <v>2425637.5</v>
      </c>
      <c r="U159" s="21">
        <f t="shared" si="7"/>
        <v>19046553.289999999</v>
      </c>
    </row>
    <row r="160" spans="1:21" s="11" customFormat="1" ht="14.25" x14ac:dyDescent="0.2">
      <c r="A160" s="228" t="s">
        <v>395</v>
      </c>
      <c r="B160" s="229"/>
      <c r="C160" s="229"/>
      <c r="D160" s="229"/>
      <c r="E160" s="230"/>
      <c r="F160" s="12" t="s">
        <v>413</v>
      </c>
      <c r="G160" s="78"/>
      <c r="H160" s="78"/>
      <c r="I160" s="52"/>
      <c r="J160" s="15">
        <v>97424.1</v>
      </c>
      <c r="K160" s="16">
        <v>64467.9</v>
      </c>
      <c r="L160" s="16"/>
      <c r="M160" s="15"/>
      <c r="N160" s="20"/>
      <c r="O160" s="52"/>
      <c r="P160" s="52">
        <v>1422</v>
      </c>
      <c r="Q160" s="53"/>
      <c r="R160" s="52">
        <v>238.2</v>
      </c>
      <c r="S160" s="52"/>
      <c r="T160" s="52"/>
      <c r="U160" s="21">
        <f t="shared" si="7"/>
        <v>163552.20000000001</v>
      </c>
    </row>
    <row r="161" spans="1:21" s="11" customFormat="1" ht="14.25" x14ac:dyDescent="0.2">
      <c r="A161" s="228" t="s">
        <v>189</v>
      </c>
      <c r="B161" s="229"/>
      <c r="C161" s="229"/>
      <c r="D161" s="229"/>
      <c r="E161" s="230"/>
      <c r="F161" s="12" t="s">
        <v>190</v>
      </c>
      <c r="G161" s="83"/>
      <c r="H161" s="83"/>
      <c r="I161" s="52"/>
      <c r="J161" s="15"/>
      <c r="K161" s="16">
        <v>8600</v>
      </c>
      <c r="L161" s="16">
        <v>11304</v>
      </c>
      <c r="M161" s="15">
        <v>12797.21</v>
      </c>
      <c r="N161" s="20">
        <v>1326</v>
      </c>
      <c r="O161" s="52">
        <v>5500.01</v>
      </c>
      <c r="P161" s="52">
        <v>30150.010000000002</v>
      </c>
      <c r="Q161" s="53"/>
      <c r="R161" s="52">
        <v>11597.84</v>
      </c>
      <c r="S161" s="52">
        <v>6200</v>
      </c>
      <c r="T161" s="52">
        <v>5866.23</v>
      </c>
      <c r="U161" s="21">
        <f t="shared" si="7"/>
        <v>93341.3</v>
      </c>
    </row>
    <row r="162" spans="1:21" s="11" customFormat="1" ht="14.25" x14ac:dyDescent="0.2">
      <c r="A162" s="228" t="s">
        <v>191</v>
      </c>
      <c r="B162" s="229"/>
      <c r="C162" s="229"/>
      <c r="D162" s="229"/>
      <c r="E162" s="230"/>
      <c r="F162" s="12" t="s">
        <v>192</v>
      </c>
      <c r="G162" s="83">
        <v>16544700</v>
      </c>
      <c r="H162" s="83">
        <v>16544700</v>
      </c>
      <c r="I162" s="52">
        <v>681090.55</v>
      </c>
      <c r="J162" s="15">
        <v>1180</v>
      </c>
      <c r="K162" s="16">
        <v>342.2</v>
      </c>
      <c r="L162" s="16">
        <v>0</v>
      </c>
      <c r="M162" s="15">
        <v>2575255.7999999998</v>
      </c>
      <c r="N162" s="20">
        <v>0</v>
      </c>
      <c r="O162" s="52"/>
      <c r="P162" s="52">
        <v>787415.09</v>
      </c>
      <c r="Q162" s="53">
        <v>3113</v>
      </c>
      <c r="R162" s="52">
        <v>1465169.49</v>
      </c>
      <c r="S162" s="52">
        <v>19371.88</v>
      </c>
      <c r="T162" s="52"/>
      <c r="U162" s="21">
        <f t="shared" si="7"/>
        <v>5532938.0099999998</v>
      </c>
    </row>
    <row r="163" spans="1:21" s="11" customFormat="1" ht="25.5" x14ac:dyDescent="0.2">
      <c r="A163" s="228" t="s">
        <v>193</v>
      </c>
      <c r="B163" s="229"/>
      <c r="C163" s="229"/>
      <c r="D163" s="229"/>
      <c r="E163" s="230"/>
      <c r="F163" s="12" t="s">
        <v>433</v>
      </c>
      <c r="G163" s="83"/>
      <c r="H163" s="83"/>
      <c r="I163" s="52">
        <v>1600194.92</v>
      </c>
      <c r="J163" s="15">
        <v>2560</v>
      </c>
      <c r="K163" s="16"/>
      <c r="L163" s="16">
        <v>0</v>
      </c>
      <c r="M163" s="15">
        <v>120</v>
      </c>
      <c r="N163" s="20">
        <v>830</v>
      </c>
      <c r="O163" s="52">
        <v>1250</v>
      </c>
      <c r="P163" s="52">
        <v>944503.54</v>
      </c>
      <c r="Q163" s="53"/>
      <c r="R163" s="52">
        <v>1920</v>
      </c>
      <c r="S163" s="52"/>
      <c r="T163" s="52">
        <v>1500</v>
      </c>
      <c r="U163" s="21">
        <f t="shared" si="7"/>
        <v>2552878.46</v>
      </c>
    </row>
    <row r="164" spans="1:21" s="11" customFormat="1" ht="14.25" x14ac:dyDescent="0.2">
      <c r="A164" s="228" t="s">
        <v>380</v>
      </c>
      <c r="B164" s="229"/>
      <c r="C164" s="229"/>
      <c r="D164" s="229"/>
      <c r="E164" s="230"/>
      <c r="F164" s="12" t="s">
        <v>379</v>
      </c>
      <c r="G164" s="83"/>
      <c r="H164" s="83"/>
      <c r="I164" s="196"/>
      <c r="J164" s="15"/>
      <c r="K164" s="16"/>
      <c r="L164" s="16">
        <v>0</v>
      </c>
      <c r="M164" s="15">
        <v>0</v>
      </c>
      <c r="N164" s="20">
        <v>0</v>
      </c>
      <c r="O164" s="52"/>
      <c r="P164" s="52"/>
      <c r="Q164" s="53"/>
      <c r="R164" s="52"/>
      <c r="S164" s="52"/>
      <c r="T164" s="52"/>
      <c r="U164" s="21">
        <f t="shared" si="7"/>
        <v>0</v>
      </c>
    </row>
    <row r="165" spans="1:21" s="11" customFormat="1" ht="14.25" x14ac:dyDescent="0.2">
      <c r="A165" s="228" t="s">
        <v>194</v>
      </c>
      <c r="B165" s="229"/>
      <c r="C165" s="229"/>
      <c r="D165" s="229"/>
      <c r="E165" s="230"/>
      <c r="F165" s="12" t="s">
        <v>195</v>
      </c>
      <c r="G165" s="83">
        <v>7069354</v>
      </c>
      <c r="H165" s="83">
        <v>7069354</v>
      </c>
      <c r="I165" s="52"/>
      <c r="J165" s="15"/>
      <c r="K165" s="16"/>
      <c r="L165" s="16"/>
      <c r="M165" s="15"/>
      <c r="N165" s="20">
        <v>0</v>
      </c>
      <c r="O165" s="52"/>
      <c r="P165" s="52"/>
      <c r="Q165" s="53"/>
      <c r="R165" s="52"/>
      <c r="S165" s="52"/>
      <c r="T165" s="52"/>
      <c r="U165" s="21">
        <f t="shared" si="7"/>
        <v>0</v>
      </c>
    </row>
    <row r="166" spans="1:21" s="11" customFormat="1" ht="14.25" x14ac:dyDescent="0.2">
      <c r="A166" s="228" t="s">
        <v>196</v>
      </c>
      <c r="B166" s="229"/>
      <c r="C166" s="229"/>
      <c r="D166" s="229"/>
      <c r="E166" s="230"/>
      <c r="F166" s="12" t="s">
        <v>197</v>
      </c>
      <c r="G166" s="83">
        <v>42167500</v>
      </c>
      <c r="H166" s="83">
        <v>42167500</v>
      </c>
      <c r="I166" s="52"/>
      <c r="J166" s="15"/>
      <c r="K166" s="16"/>
      <c r="L166" s="16">
        <v>0</v>
      </c>
      <c r="M166" s="15">
        <v>0</v>
      </c>
      <c r="N166" s="20"/>
      <c r="O166" s="52"/>
      <c r="P166" s="52"/>
      <c r="Q166" s="53"/>
      <c r="R166" s="52"/>
      <c r="S166" s="52"/>
      <c r="T166" s="52"/>
      <c r="U166" s="21">
        <f t="shared" si="7"/>
        <v>0</v>
      </c>
    </row>
    <row r="167" spans="1:21" s="11" customFormat="1" ht="14.25" x14ac:dyDescent="0.2">
      <c r="A167" s="228" t="s">
        <v>198</v>
      </c>
      <c r="B167" s="229"/>
      <c r="C167" s="229"/>
      <c r="D167" s="229"/>
      <c r="E167" s="230"/>
      <c r="F167" s="12" t="s">
        <v>199</v>
      </c>
      <c r="G167" s="83">
        <v>37585400</v>
      </c>
      <c r="H167" s="83">
        <v>37585400</v>
      </c>
      <c r="I167" s="52">
        <v>0</v>
      </c>
      <c r="J167" s="15"/>
      <c r="K167" s="16"/>
      <c r="L167" s="16"/>
      <c r="M167" s="15"/>
      <c r="N167" s="20">
        <v>0</v>
      </c>
      <c r="O167" s="52"/>
      <c r="P167" s="52"/>
      <c r="Q167" s="53"/>
      <c r="R167" s="52">
        <v>379230.5</v>
      </c>
      <c r="S167" s="52"/>
      <c r="T167" s="52"/>
      <c r="U167" s="21">
        <f t="shared" si="7"/>
        <v>379230.5</v>
      </c>
    </row>
    <row r="168" spans="1:21" s="11" customFormat="1" ht="14.25" x14ac:dyDescent="0.2">
      <c r="A168" s="228" t="s">
        <v>200</v>
      </c>
      <c r="B168" s="229"/>
      <c r="C168" s="229"/>
      <c r="D168" s="229"/>
      <c r="E168" s="230"/>
      <c r="F168" s="12" t="s">
        <v>201</v>
      </c>
      <c r="G168" s="83">
        <v>607482</v>
      </c>
      <c r="H168" s="83">
        <v>607482</v>
      </c>
      <c r="I168" s="52">
        <v>0</v>
      </c>
      <c r="J168" s="15">
        <v>1428171.17</v>
      </c>
      <c r="K168" s="16">
        <v>1899</v>
      </c>
      <c r="L168" s="16">
        <v>22253</v>
      </c>
      <c r="M168" s="15">
        <v>5376.44</v>
      </c>
      <c r="N168" s="20">
        <v>10504.99</v>
      </c>
      <c r="O168" s="52"/>
      <c r="P168" s="52">
        <v>355</v>
      </c>
      <c r="Q168" s="53"/>
      <c r="R168" s="52"/>
      <c r="S168" s="52">
        <v>12789.99</v>
      </c>
      <c r="T168" s="52"/>
      <c r="U168" s="21">
        <f t="shared" si="7"/>
        <v>1481349.5899999999</v>
      </c>
    </row>
    <row r="169" spans="1:21" s="11" customFormat="1" ht="14.25" x14ac:dyDescent="0.2">
      <c r="A169" s="228" t="s">
        <v>202</v>
      </c>
      <c r="B169" s="229"/>
      <c r="C169" s="229"/>
      <c r="D169" s="229"/>
      <c r="E169" s="230"/>
      <c r="F169" s="12" t="s">
        <v>203</v>
      </c>
      <c r="G169" s="83"/>
      <c r="H169" s="83"/>
      <c r="I169" s="52">
        <v>87349.68</v>
      </c>
      <c r="J169" s="15">
        <v>48090.66</v>
      </c>
      <c r="K169" s="16">
        <v>984636.61</v>
      </c>
      <c r="L169" s="16">
        <v>1006167.28</v>
      </c>
      <c r="M169" s="15">
        <v>1251836.25</v>
      </c>
      <c r="N169" s="20">
        <v>72730.11</v>
      </c>
      <c r="O169" s="52">
        <v>1529750.24</v>
      </c>
      <c r="P169" s="52">
        <v>70346.11</v>
      </c>
      <c r="Q169" s="53">
        <v>11334.060000000001</v>
      </c>
      <c r="R169" s="52">
        <v>30848.82</v>
      </c>
      <c r="S169" s="52">
        <v>97767.349999999991</v>
      </c>
      <c r="T169" s="52">
        <v>70601.350000000006</v>
      </c>
      <c r="U169" s="21">
        <f t="shared" si="7"/>
        <v>5261458.5199999996</v>
      </c>
    </row>
    <row r="170" spans="1:21" s="11" customFormat="1" ht="14.25" x14ac:dyDescent="0.2">
      <c r="A170" s="213" t="s">
        <v>204</v>
      </c>
      <c r="B170" s="246"/>
      <c r="C170" s="246"/>
      <c r="D170" s="246"/>
      <c r="E170" s="247"/>
      <c r="F170" s="12" t="s">
        <v>205</v>
      </c>
      <c r="G170" s="83"/>
      <c r="H170" s="83"/>
      <c r="I170" s="197">
        <v>0</v>
      </c>
      <c r="J170" s="15"/>
      <c r="K170" s="16"/>
      <c r="L170" s="16"/>
      <c r="M170" s="15"/>
      <c r="N170" s="51"/>
      <c r="O170" s="52"/>
      <c r="P170" s="52"/>
      <c r="Q170" s="53"/>
      <c r="R170" s="52"/>
      <c r="S170" s="52"/>
      <c r="T170" s="52"/>
      <c r="U170" s="21">
        <f t="shared" si="7"/>
        <v>0</v>
      </c>
    </row>
    <row r="171" spans="1:21" s="11" customFormat="1" ht="14.25" x14ac:dyDescent="0.2">
      <c r="A171" s="231" t="s">
        <v>302</v>
      </c>
      <c r="B171" s="232"/>
      <c r="C171" s="232"/>
      <c r="D171" s="232"/>
      <c r="E171" s="233"/>
      <c r="F171" s="24" t="s">
        <v>303</v>
      </c>
      <c r="G171" s="83"/>
      <c r="H171" s="83"/>
      <c r="I171" s="52">
        <v>0</v>
      </c>
      <c r="J171" s="15">
        <v>0</v>
      </c>
      <c r="K171" s="16"/>
      <c r="L171" s="16"/>
      <c r="M171" s="15"/>
      <c r="N171" s="53"/>
      <c r="O171" s="52"/>
      <c r="P171" s="52"/>
      <c r="Q171" s="53"/>
      <c r="R171" s="52"/>
      <c r="S171" s="52"/>
      <c r="T171" s="52"/>
      <c r="U171" s="21">
        <f t="shared" si="7"/>
        <v>0</v>
      </c>
    </row>
    <row r="172" spans="1:21" s="11" customFormat="1" ht="14.25" x14ac:dyDescent="0.2">
      <c r="A172" s="228" t="s">
        <v>206</v>
      </c>
      <c r="B172" s="229"/>
      <c r="C172" s="229"/>
      <c r="D172" s="229"/>
      <c r="E172" s="230"/>
      <c r="F172" s="12" t="s">
        <v>207</v>
      </c>
      <c r="G172" s="83">
        <v>1713909</v>
      </c>
      <c r="H172" s="88">
        <v>1713909</v>
      </c>
      <c r="I172" s="85"/>
      <c r="J172" s="15"/>
      <c r="K172" s="16">
        <v>488</v>
      </c>
      <c r="L172" s="16">
        <v>3685.85</v>
      </c>
      <c r="M172" s="15">
        <v>329</v>
      </c>
      <c r="N172" s="53">
        <v>0</v>
      </c>
      <c r="O172" s="52">
        <v>524.65</v>
      </c>
      <c r="P172" s="52"/>
      <c r="Q172" s="53"/>
      <c r="R172" s="52"/>
      <c r="S172" s="52">
        <v>59</v>
      </c>
      <c r="T172" s="52"/>
      <c r="U172" s="21">
        <f t="shared" si="7"/>
        <v>5086.5</v>
      </c>
    </row>
    <row r="173" spans="1:21" s="11" customFormat="1" ht="14.25" x14ac:dyDescent="0.2">
      <c r="A173" s="213" t="s">
        <v>210</v>
      </c>
      <c r="B173" s="214"/>
      <c r="C173" s="214"/>
      <c r="D173" s="214"/>
      <c r="E173" s="215"/>
      <c r="F173" s="12" t="s">
        <v>329</v>
      </c>
      <c r="G173" s="83">
        <v>7261284</v>
      </c>
      <c r="H173" s="88">
        <v>7261284</v>
      </c>
      <c r="I173" s="85">
        <v>0</v>
      </c>
      <c r="J173" s="15"/>
      <c r="K173" s="16">
        <v>215584.7</v>
      </c>
      <c r="L173" s="16">
        <v>48570.04</v>
      </c>
      <c r="M173" s="15">
        <v>600</v>
      </c>
      <c r="N173" s="20">
        <v>0</v>
      </c>
      <c r="O173" s="52"/>
      <c r="P173" s="52">
        <v>3500</v>
      </c>
      <c r="Q173" s="53">
        <v>55485.84</v>
      </c>
      <c r="R173" s="52"/>
      <c r="S173" s="52">
        <v>2289.1999999999998</v>
      </c>
      <c r="T173" s="52">
        <v>5024</v>
      </c>
      <c r="U173" s="21">
        <f t="shared" si="7"/>
        <v>331053.77999999997</v>
      </c>
    </row>
    <row r="174" spans="1:21" s="11" customFormat="1" ht="14.25" x14ac:dyDescent="0.2">
      <c r="A174" s="213" t="s">
        <v>383</v>
      </c>
      <c r="B174" s="214"/>
      <c r="C174" s="214"/>
      <c r="D174" s="214"/>
      <c r="E174" s="215"/>
      <c r="F174" s="12" t="s">
        <v>434</v>
      </c>
      <c r="G174" s="78">
        <v>998034</v>
      </c>
      <c r="H174" s="13">
        <v>998034</v>
      </c>
      <c r="I174" s="86"/>
      <c r="J174" s="15"/>
      <c r="K174" s="16"/>
      <c r="L174" s="16">
        <v>0</v>
      </c>
      <c r="M174" s="15">
        <v>0</v>
      </c>
      <c r="N174" s="20">
        <v>0</v>
      </c>
      <c r="O174" s="52"/>
      <c r="P174" s="52">
        <v>570</v>
      </c>
      <c r="Q174" s="53"/>
      <c r="R174" s="52"/>
      <c r="S174" s="52"/>
      <c r="T174" s="52"/>
      <c r="U174" s="21">
        <f t="shared" si="7"/>
        <v>570</v>
      </c>
    </row>
    <row r="175" spans="1:21" s="11" customFormat="1" ht="14.25" x14ac:dyDescent="0.2">
      <c r="A175" s="213" t="s">
        <v>435</v>
      </c>
      <c r="B175" s="214"/>
      <c r="C175" s="214"/>
      <c r="D175" s="214"/>
      <c r="E175" s="215"/>
      <c r="F175" s="12" t="s">
        <v>340</v>
      </c>
      <c r="G175" s="83"/>
      <c r="H175" s="88"/>
      <c r="I175" s="85"/>
      <c r="J175" s="15">
        <v>0</v>
      </c>
      <c r="K175" s="16"/>
      <c r="L175" s="16"/>
      <c r="M175" s="15"/>
      <c r="N175" s="20"/>
      <c r="O175" s="52"/>
      <c r="P175" s="52"/>
      <c r="Q175" s="53"/>
      <c r="R175" s="52"/>
      <c r="S175" s="52"/>
      <c r="T175" s="52"/>
      <c r="U175" s="21">
        <f t="shared" si="7"/>
        <v>0</v>
      </c>
    </row>
    <row r="176" spans="1:21" s="11" customFormat="1" ht="14.25" x14ac:dyDescent="0.2">
      <c r="A176" s="228" t="s">
        <v>208</v>
      </c>
      <c r="B176" s="229"/>
      <c r="C176" s="229"/>
      <c r="D176" s="229"/>
      <c r="E176" s="230"/>
      <c r="F176" s="12" t="s">
        <v>209</v>
      </c>
      <c r="G176" s="83"/>
      <c r="H176" s="88"/>
      <c r="I176" s="85">
        <v>0</v>
      </c>
      <c r="J176" s="15"/>
      <c r="K176" s="16">
        <v>469</v>
      </c>
      <c r="L176" s="16">
        <v>730</v>
      </c>
      <c r="M176" s="15">
        <v>398</v>
      </c>
      <c r="N176" s="20">
        <v>480</v>
      </c>
      <c r="O176" s="52">
        <v>4291</v>
      </c>
      <c r="P176" s="52">
        <v>4267.95</v>
      </c>
      <c r="Q176" s="53"/>
      <c r="R176" s="52">
        <v>1379</v>
      </c>
      <c r="S176" s="52">
        <v>3122.21</v>
      </c>
      <c r="T176" s="52">
        <v>6565</v>
      </c>
      <c r="U176" s="21">
        <f t="shared" si="7"/>
        <v>21702.16</v>
      </c>
    </row>
    <row r="177" spans="1:23" s="11" customFormat="1" ht="14.25" x14ac:dyDescent="0.2">
      <c r="A177" s="228" t="s">
        <v>211</v>
      </c>
      <c r="B177" s="229"/>
      <c r="C177" s="229"/>
      <c r="D177" s="229"/>
      <c r="E177" s="230"/>
      <c r="F177" s="12" t="s">
        <v>212</v>
      </c>
      <c r="G177" s="83">
        <v>6400000</v>
      </c>
      <c r="H177" s="88">
        <v>6400000</v>
      </c>
      <c r="I177" s="89"/>
      <c r="J177" s="15">
        <v>9014</v>
      </c>
      <c r="K177" s="16">
        <v>895742.27</v>
      </c>
      <c r="L177" s="16">
        <v>3727658.7199999997</v>
      </c>
      <c r="M177" s="15">
        <v>1029235.39</v>
      </c>
      <c r="N177" s="20">
        <v>979413.4</v>
      </c>
      <c r="O177" s="52">
        <v>2479030.02</v>
      </c>
      <c r="P177" s="52">
        <v>13840</v>
      </c>
      <c r="Q177" s="53">
        <v>11750.3</v>
      </c>
      <c r="R177" s="52">
        <v>57577.39</v>
      </c>
      <c r="S177" s="52">
        <v>2243969.92</v>
      </c>
      <c r="T177" s="52">
        <v>15246.2</v>
      </c>
      <c r="U177" s="21">
        <f t="shared" si="7"/>
        <v>11462477.610000001</v>
      </c>
    </row>
    <row r="178" spans="1:23" s="11" customFormat="1" ht="14.25" x14ac:dyDescent="0.2">
      <c r="A178" s="228" t="s">
        <v>213</v>
      </c>
      <c r="B178" s="229"/>
      <c r="C178" s="229"/>
      <c r="D178" s="229"/>
      <c r="E178" s="230"/>
      <c r="F178" s="12" t="s">
        <v>214</v>
      </c>
      <c r="G178" s="83"/>
      <c r="H178" s="88"/>
      <c r="I178" s="89"/>
      <c r="J178" s="15"/>
      <c r="K178" s="16"/>
      <c r="L178" s="16"/>
      <c r="M178" s="15"/>
      <c r="N178" s="20"/>
      <c r="O178" s="52"/>
      <c r="P178" s="52"/>
      <c r="Q178" s="53"/>
      <c r="R178" s="52"/>
      <c r="S178" s="52"/>
      <c r="T178" s="52"/>
      <c r="U178" s="21">
        <f t="shared" si="7"/>
        <v>0</v>
      </c>
    </row>
    <row r="179" spans="1:23" s="11" customFormat="1" ht="14.25" x14ac:dyDescent="0.2">
      <c r="A179" s="231" t="s">
        <v>325</v>
      </c>
      <c r="B179" s="232"/>
      <c r="C179" s="232"/>
      <c r="D179" s="232"/>
      <c r="E179" s="233"/>
      <c r="F179" s="24" t="s">
        <v>326</v>
      </c>
      <c r="G179" s="83"/>
      <c r="H179" s="88"/>
      <c r="I179" s="89"/>
      <c r="J179" s="15"/>
      <c r="K179" s="16"/>
      <c r="L179" s="16"/>
      <c r="M179" s="15"/>
      <c r="N179" s="20"/>
      <c r="O179" s="52"/>
      <c r="P179" s="52"/>
      <c r="Q179" s="53"/>
      <c r="R179" s="52"/>
      <c r="S179" s="52"/>
      <c r="T179" s="52"/>
      <c r="U179" s="21">
        <f t="shared" si="7"/>
        <v>0</v>
      </c>
    </row>
    <row r="180" spans="1:23" s="11" customFormat="1" ht="14.25" x14ac:dyDescent="0.2">
      <c r="A180" s="228" t="s">
        <v>215</v>
      </c>
      <c r="B180" s="229"/>
      <c r="C180" s="229"/>
      <c r="D180" s="229"/>
      <c r="E180" s="230"/>
      <c r="F180" s="12" t="s">
        <v>216</v>
      </c>
      <c r="G180" s="83">
        <v>29813697</v>
      </c>
      <c r="H180" s="88">
        <v>29813697</v>
      </c>
      <c r="I180" s="89"/>
      <c r="J180" s="15">
        <v>1319457.04</v>
      </c>
      <c r="K180" s="16">
        <v>1546925.62</v>
      </c>
      <c r="L180" s="16">
        <v>99530.69</v>
      </c>
      <c r="M180" s="15">
        <v>443529.71</v>
      </c>
      <c r="N180" s="51">
        <v>66097.990000000005</v>
      </c>
      <c r="O180" s="52">
        <v>1214729.1499999999</v>
      </c>
      <c r="P180" s="52">
        <v>494907.7</v>
      </c>
      <c r="Q180" s="53">
        <v>74782.38</v>
      </c>
      <c r="R180" s="52">
        <v>1244679.3910000001</v>
      </c>
      <c r="S180" s="52">
        <v>96368.25</v>
      </c>
      <c r="T180" s="52">
        <v>1311833.23</v>
      </c>
      <c r="U180" s="21">
        <f t="shared" si="7"/>
        <v>7912841.1510000005</v>
      </c>
    </row>
    <row r="181" spans="1:23" s="11" customFormat="1" ht="14.25" x14ac:dyDescent="0.2">
      <c r="A181" s="228" t="s">
        <v>402</v>
      </c>
      <c r="B181" s="229"/>
      <c r="C181" s="229"/>
      <c r="D181" s="229"/>
      <c r="E181" s="230"/>
      <c r="F181" s="69" t="s">
        <v>414</v>
      </c>
      <c r="G181" s="78"/>
      <c r="H181" s="13"/>
      <c r="I181" s="89"/>
      <c r="J181" s="15">
        <v>88524.25</v>
      </c>
      <c r="K181" s="16"/>
      <c r="L181" s="16">
        <v>112290.21</v>
      </c>
      <c r="M181" s="15">
        <v>990</v>
      </c>
      <c r="N181" s="53">
        <v>0</v>
      </c>
      <c r="O181" s="52"/>
      <c r="P181" s="52"/>
      <c r="Q181" s="53">
        <v>3700.01</v>
      </c>
      <c r="R181" s="52">
        <v>7405</v>
      </c>
      <c r="S181" s="52">
        <v>490</v>
      </c>
      <c r="T181" s="52">
        <v>1254714.74</v>
      </c>
      <c r="U181" s="21">
        <f t="shared" si="7"/>
        <v>1468114.21</v>
      </c>
    </row>
    <row r="182" spans="1:23" s="11" customFormat="1" ht="14.25" x14ac:dyDescent="0.2">
      <c r="A182" s="228" t="s">
        <v>217</v>
      </c>
      <c r="B182" s="229"/>
      <c r="C182" s="229"/>
      <c r="D182" s="229"/>
      <c r="E182" s="230"/>
      <c r="F182" s="12" t="s">
        <v>218</v>
      </c>
      <c r="G182" s="83"/>
      <c r="H182" s="88"/>
      <c r="I182" s="85">
        <v>820000</v>
      </c>
      <c r="J182" s="15"/>
      <c r="K182" s="16"/>
      <c r="L182" s="16">
        <v>0</v>
      </c>
      <c r="M182" s="15">
        <v>0</v>
      </c>
      <c r="N182" s="53">
        <v>665</v>
      </c>
      <c r="O182" s="52"/>
      <c r="P182" s="52"/>
      <c r="Q182" s="53">
        <v>128322.24000000001</v>
      </c>
      <c r="R182" s="52"/>
      <c r="S182" s="52"/>
      <c r="T182" s="52"/>
      <c r="U182" s="21">
        <f t="shared" si="7"/>
        <v>948987.24</v>
      </c>
    </row>
    <row r="183" spans="1:23" s="11" customFormat="1" ht="14.25" x14ac:dyDescent="0.2">
      <c r="A183" s="228" t="s">
        <v>219</v>
      </c>
      <c r="B183" s="229"/>
      <c r="C183" s="229"/>
      <c r="D183" s="229"/>
      <c r="E183" s="230"/>
      <c r="F183" s="69" t="s">
        <v>220</v>
      </c>
      <c r="G183" s="83">
        <v>192000</v>
      </c>
      <c r="H183" s="88">
        <v>192000</v>
      </c>
      <c r="I183" s="89"/>
      <c r="J183" s="15"/>
      <c r="K183" s="16"/>
      <c r="L183" s="16">
        <v>0</v>
      </c>
      <c r="M183" s="15">
        <v>0</v>
      </c>
      <c r="N183" s="53">
        <v>0</v>
      </c>
      <c r="O183" s="52"/>
      <c r="P183" s="52">
        <v>10670.01</v>
      </c>
      <c r="Q183" s="53"/>
      <c r="R183" s="52"/>
      <c r="S183" s="52"/>
      <c r="T183" s="52"/>
      <c r="U183" s="21">
        <f t="shared" si="7"/>
        <v>10670.01</v>
      </c>
    </row>
    <row r="184" spans="1:23" s="11" customFormat="1" thickBot="1" x14ac:dyDescent="0.25">
      <c r="A184" s="228" t="s">
        <v>368</v>
      </c>
      <c r="B184" s="229"/>
      <c r="C184" s="229"/>
      <c r="D184" s="229"/>
      <c r="E184" s="230"/>
      <c r="F184" s="69" t="s">
        <v>367</v>
      </c>
      <c r="G184" s="83"/>
      <c r="H184" s="203"/>
      <c r="I184" s="90"/>
      <c r="J184" s="33"/>
      <c r="K184" s="31"/>
      <c r="L184" s="31">
        <v>0</v>
      </c>
      <c r="M184" s="33">
        <v>0</v>
      </c>
      <c r="N184" s="68">
        <v>0</v>
      </c>
      <c r="O184" s="63"/>
      <c r="P184" s="63"/>
      <c r="Q184" s="68"/>
      <c r="R184" s="52">
        <v>158200</v>
      </c>
      <c r="S184" s="52">
        <v>40696.949999999997</v>
      </c>
      <c r="T184" s="52"/>
      <c r="U184" s="21">
        <f t="shared" si="7"/>
        <v>198896.95</v>
      </c>
      <c r="W184" s="41"/>
    </row>
    <row r="185" spans="1:23" s="11" customFormat="1" thickBot="1" x14ac:dyDescent="0.25">
      <c r="A185" s="210">
        <v>2.2999999999999998</v>
      </c>
      <c r="B185" s="211"/>
      <c r="C185" s="211"/>
      <c r="D185" s="211"/>
      <c r="E185" s="212"/>
      <c r="F185" s="91" t="s">
        <v>128</v>
      </c>
      <c r="G185" s="92">
        <f>SUM(G122:G184)</f>
        <v>434798974</v>
      </c>
      <c r="H185" s="204">
        <f>SUM(H122:H184)</f>
        <v>434798974</v>
      </c>
      <c r="I185" s="75">
        <f>SUM(I122:I184)</f>
        <v>12456379.73</v>
      </c>
      <c r="J185" s="75">
        <f>SUM(J122:J183)</f>
        <v>15465785.640000001</v>
      </c>
      <c r="K185" s="75">
        <f>SUM(K122:K183)</f>
        <v>11788606.960000001</v>
      </c>
      <c r="L185" s="76">
        <f>SUM(L122:L183)</f>
        <v>11521848.619999999</v>
      </c>
      <c r="M185" s="75">
        <f>SUM(M122:M183)</f>
        <v>26761508.880000003</v>
      </c>
      <c r="N185" s="95">
        <f t="shared" ref="N185:U185" si="8">SUM(N122:N184)</f>
        <v>10091032.23</v>
      </c>
      <c r="O185" s="95">
        <f t="shared" si="8"/>
        <v>14727244.74</v>
      </c>
      <c r="P185" s="95">
        <f t="shared" si="8"/>
        <v>10161574.529999999</v>
      </c>
      <c r="Q185" s="180">
        <f t="shared" si="8"/>
        <v>2528384.2099999995</v>
      </c>
      <c r="R185" s="180">
        <f t="shared" si="8"/>
        <v>8460036.4409999996</v>
      </c>
      <c r="S185" s="180">
        <f t="shared" si="8"/>
        <v>8581790.8869999982</v>
      </c>
      <c r="T185" s="95">
        <f t="shared" si="8"/>
        <v>24743007.484999999</v>
      </c>
      <c r="U185" s="74">
        <f t="shared" si="8"/>
        <v>157287200.35300002</v>
      </c>
      <c r="W185" s="41"/>
    </row>
    <row r="186" spans="1:23" s="11" customFormat="1" ht="14.25" x14ac:dyDescent="0.2">
      <c r="A186" s="243" t="s">
        <v>381</v>
      </c>
      <c r="B186" s="244"/>
      <c r="C186" s="244"/>
      <c r="D186" s="244"/>
      <c r="E186" s="245"/>
      <c r="F186" s="96" t="s">
        <v>318</v>
      </c>
      <c r="G186" s="97"/>
      <c r="H186" s="98"/>
      <c r="I186" s="99"/>
      <c r="J186" s="100"/>
      <c r="K186" s="45"/>
      <c r="L186" s="45"/>
      <c r="M186" s="46"/>
      <c r="N186" s="20">
        <v>0</v>
      </c>
      <c r="O186" s="80"/>
      <c r="P186" s="80"/>
      <c r="Q186" s="122"/>
      <c r="R186" s="52"/>
      <c r="S186" s="52"/>
      <c r="T186" s="52"/>
      <c r="U186" s="21">
        <f>SUM(I186:T186)</f>
        <v>0</v>
      </c>
    </row>
    <row r="187" spans="1:23" s="11" customFormat="1" ht="14.25" x14ac:dyDescent="0.2">
      <c r="A187" s="243" t="s">
        <v>436</v>
      </c>
      <c r="B187" s="244"/>
      <c r="C187" s="244"/>
      <c r="D187" s="244"/>
      <c r="E187" s="245"/>
      <c r="F187" s="96" t="s">
        <v>437</v>
      </c>
      <c r="G187" s="101"/>
      <c r="H187" s="98"/>
      <c r="I187" s="99"/>
      <c r="J187" s="100"/>
      <c r="K187" s="102">
        <v>273730.59000000003</v>
      </c>
      <c r="L187" s="103"/>
      <c r="M187" s="44"/>
      <c r="N187" s="20"/>
      <c r="O187" s="52"/>
      <c r="P187" s="52"/>
      <c r="Q187" s="53"/>
      <c r="R187" s="52"/>
      <c r="S187" s="52"/>
      <c r="T187" s="52"/>
      <c r="U187" s="21">
        <f>SUM(I187:T187)</f>
        <v>273730.59000000003</v>
      </c>
    </row>
    <row r="188" spans="1:23" s="11" customFormat="1" ht="14.25" x14ac:dyDescent="0.2">
      <c r="A188" s="213" t="s">
        <v>328</v>
      </c>
      <c r="B188" s="214"/>
      <c r="C188" s="214"/>
      <c r="D188" s="214"/>
      <c r="E188" s="215"/>
      <c r="F188" s="104" t="s">
        <v>438</v>
      </c>
      <c r="G188" s="101"/>
      <c r="H188" s="98"/>
      <c r="I188" s="105"/>
      <c r="J188" s="46"/>
      <c r="K188" s="45"/>
      <c r="L188" s="103"/>
      <c r="M188" s="44"/>
      <c r="N188" s="20"/>
      <c r="O188" s="52"/>
      <c r="P188" s="52"/>
      <c r="Q188" s="53"/>
      <c r="R188" s="52"/>
      <c r="S188" s="52"/>
      <c r="T188" s="52"/>
      <c r="U188" s="21">
        <f>SUM(I188:T188)</f>
        <v>0</v>
      </c>
    </row>
    <row r="189" spans="1:23" s="11" customFormat="1" ht="26.25" thickBot="1" x14ac:dyDescent="0.25">
      <c r="A189" s="228" t="s">
        <v>444</v>
      </c>
      <c r="B189" s="229"/>
      <c r="C189" s="229"/>
      <c r="D189" s="229"/>
      <c r="E189" s="230"/>
      <c r="F189" s="184" t="s">
        <v>445</v>
      </c>
      <c r="G189" s="106"/>
      <c r="H189" s="205"/>
      <c r="I189" s="108"/>
      <c r="J189" s="109"/>
      <c r="K189" s="110"/>
      <c r="L189" s="111"/>
      <c r="M189" s="112"/>
      <c r="N189" s="51"/>
      <c r="O189" s="63"/>
      <c r="P189" s="63"/>
      <c r="Q189" s="63"/>
      <c r="R189" s="63">
        <v>703584385.08000004</v>
      </c>
      <c r="S189" s="63"/>
      <c r="T189" s="87"/>
      <c r="U189" s="21">
        <f>SUM(I189:T189)</f>
        <v>703584385.08000004</v>
      </c>
      <c r="W189" s="41"/>
    </row>
    <row r="190" spans="1:23" s="11" customFormat="1" thickBot="1" x14ac:dyDescent="0.25">
      <c r="A190" s="210">
        <v>2.4</v>
      </c>
      <c r="B190" s="211"/>
      <c r="C190" s="211"/>
      <c r="D190" s="211"/>
      <c r="E190" s="212"/>
      <c r="F190" s="72" t="s">
        <v>221</v>
      </c>
      <c r="G190" s="113"/>
      <c r="H190" s="139"/>
      <c r="I190" s="114">
        <f t="shared" ref="I190:N190" si="9">SUM(I186:I189)</f>
        <v>0</v>
      </c>
      <c r="J190" s="76">
        <f t="shared" si="9"/>
        <v>0</v>
      </c>
      <c r="K190" s="76">
        <f t="shared" si="9"/>
        <v>273730.59000000003</v>
      </c>
      <c r="L190" s="76">
        <f t="shared" si="9"/>
        <v>0</v>
      </c>
      <c r="M190" s="75">
        <f t="shared" si="9"/>
        <v>0</v>
      </c>
      <c r="N190" s="74">
        <f t="shared" si="9"/>
        <v>0</v>
      </c>
      <c r="O190" s="95"/>
      <c r="P190" s="95"/>
      <c r="Q190" s="95"/>
      <c r="R190" s="95">
        <f>SUM(R186:R189)</f>
        <v>703584385.08000004</v>
      </c>
      <c r="S190" s="95">
        <f>SUM(S186:S189)</f>
        <v>0</v>
      </c>
      <c r="T190" s="95">
        <f>SUM(T186:T189)</f>
        <v>0</v>
      </c>
      <c r="U190" s="95">
        <f>SUM(U186:U189)</f>
        <v>703858115.67000008</v>
      </c>
    </row>
    <row r="191" spans="1:23" s="11" customFormat="1" ht="14.25" x14ac:dyDescent="0.2">
      <c r="A191" s="239" t="s">
        <v>344</v>
      </c>
      <c r="B191" s="240"/>
      <c r="C191" s="240"/>
      <c r="D191" s="240"/>
      <c r="E191" s="240"/>
      <c r="F191" s="116" t="s">
        <v>355</v>
      </c>
      <c r="G191" s="117"/>
      <c r="H191" s="206"/>
      <c r="I191" s="118">
        <v>48927</v>
      </c>
      <c r="J191" s="82"/>
      <c r="K191" s="119"/>
      <c r="L191" s="119"/>
      <c r="M191" s="120"/>
      <c r="N191" s="121">
        <v>0</v>
      </c>
      <c r="O191" s="80"/>
      <c r="P191" s="122"/>
      <c r="Q191" s="122"/>
      <c r="R191" s="181"/>
      <c r="S191" s="181"/>
      <c r="T191" s="181"/>
      <c r="U191" s="21">
        <f>SUM(I191:T191)</f>
        <v>48927</v>
      </c>
    </row>
    <row r="192" spans="1:23" s="11" customFormat="1" ht="14.25" x14ac:dyDescent="0.2">
      <c r="A192" s="226" t="s">
        <v>370</v>
      </c>
      <c r="B192" s="227"/>
      <c r="C192" s="227"/>
      <c r="D192" s="227"/>
      <c r="E192" s="227"/>
      <c r="F192" s="123" t="s">
        <v>369</v>
      </c>
      <c r="G192" s="124"/>
      <c r="H192" s="107"/>
      <c r="I192" s="125"/>
      <c r="J192" s="82"/>
      <c r="K192" s="126"/>
      <c r="L192" s="126"/>
      <c r="M192" s="82"/>
      <c r="N192" s="87">
        <v>0</v>
      </c>
      <c r="O192" s="52"/>
      <c r="P192" s="53"/>
      <c r="Q192" s="53"/>
      <c r="R192" s="52"/>
      <c r="S192" s="52"/>
      <c r="T192" s="52"/>
      <c r="U192" s="21">
        <f>SUM(I192:T192)</f>
        <v>0</v>
      </c>
    </row>
    <row r="193" spans="1:23" s="11" customFormat="1" ht="14.25" x14ac:dyDescent="0.2">
      <c r="A193" s="226" t="s">
        <v>374</v>
      </c>
      <c r="B193" s="227"/>
      <c r="C193" s="227"/>
      <c r="D193" s="227"/>
      <c r="E193" s="227"/>
      <c r="F193" s="127" t="s">
        <v>439</v>
      </c>
      <c r="G193" s="124"/>
      <c r="H193" s="107"/>
      <c r="I193" s="125"/>
      <c r="J193" s="82"/>
      <c r="K193" s="126"/>
      <c r="L193" s="126"/>
      <c r="M193" s="82"/>
      <c r="N193" s="85">
        <v>0</v>
      </c>
      <c r="O193" s="52"/>
      <c r="P193" s="53"/>
      <c r="Q193" s="53"/>
      <c r="R193" s="52"/>
      <c r="S193" s="52"/>
      <c r="T193" s="52"/>
      <c r="U193" s="21">
        <f>SUM(I193:T193)</f>
        <v>0</v>
      </c>
    </row>
    <row r="194" spans="1:23" s="11" customFormat="1" thickBot="1" x14ac:dyDescent="0.25">
      <c r="A194" s="241" t="s">
        <v>373</v>
      </c>
      <c r="B194" s="242"/>
      <c r="C194" s="242"/>
      <c r="D194" s="242"/>
      <c r="E194" s="242"/>
      <c r="F194" s="127" t="s">
        <v>440</v>
      </c>
      <c r="G194" s="106"/>
      <c r="H194" s="107"/>
      <c r="I194" s="125"/>
      <c r="J194" s="82"/>
      <c r="K194" s="126"/>
      <c r="L194" s="111"/>
      <c r="M194" s="112"/>
      <c r="N194" s="128">
        <v>0</v>
      </c>
      <c r="O194" s="129"/>
      <c r="P194" s="130"/>
      <c r="Q194" s="68">
        <v>98875</v>
      </c>
      <c r="R194" s="182">
        <v>30875</v>
      </c>
      <c r="S194" s="182">
        <v>11625</v>
      </c>
      <c r="T194" s="182">
        <v>8625</v>
      </c>
      <c r="U194" s="21">
        <f>SUM(I194:T194)</f>
        <v>150000</v>
      </c>
    </row>
    <row r="195" spans="1:23" s="11" customFormat="1" thickBot="1" x14ac:dyDescent="0.25">
      <c r="A195" s="210">
        <v>2.5</v>
      </c>
      <c r="B195" s="211"/>
      <c r="C195" s="211"/>
      <c r="D195" s="211"/>
      <c r="E195" s="212"/>
      <c r="F195" s="72" t="s">
        <v>375</v>
      </c>
      <c r="G195" s="92">
        <f t="shared" ref="G195:N195" si="10">SUM(G191:G194)</f>
        <v>0</v>
      </c>
      <c r="H195" s="204">
        <f t="shared" si="10"/>
        <v>0</v>
      </c>
      <c r="I195" s="93">
        <f t="shared" si="10"/>
        <v>48927</v>
      </c>
      <c r="J195" s="75">
        <f t="shared" si="10"/>
        <v>0</v>
      </c>
      <c r="K195" s="75">
        <f t="shared" si="10"/>
        <v>0</v>
      </c>
      <c r="L195" s="75">
        <f t="shared" si="10"/>
        <v>0</v>
      </c>
      <c r="M195" s="75">
        <f t="shared" si="10"/>
        <v>0</v>
      </c>
      <c r="N195" s="75">
        <f t="shared" si="10"/>
        <v>0</v>
      </c>
      <c r="O195" s="75"/>
      <c r="P195" s="76"/>
      <c r="Q195" s="76">
        <f>SUM(Q191:Q194)</f>
        <v>98875</v>
      </c>
      <c r="R195" s="76">
        <f>SUM(R191:R194)</f>
        <v>30875</v>
      </c>
      <c r="S195" s="76">
        <f>SUM(S191:S194)</f>
        <v>11625</v>
      </c>
      <c r="T195" s="76">
        <f>SUM(T191:T194)</f>
        <v>8625</v>
      </c>
      <c r="U195" s="75">
        <f>SUM(U191:U194)</f>
        <v>198927</v>
      </c>
      <c r="W195" s="41"/>
    </row>
    <row r="196" spans="1:23" s="11" customFormat="1" ht="14.25" x14ac:dyDescent="0.2">
      <c r="A196" s="223" t="s">
        <v>223</v>
      </c>
      <c r="B196" s="224"/>
      <c r="C196" s="224"/>
      <c r="D196" s="224"/>
      <c r="E196" s="225"/>
      <c r="F196" s="131" t="s">
        <v>224</v>
      </c>
      <c r="G196" s="132">
        <v>6037262.5</v>
      </c>
      <c r="H196" s="132">
        <v>6037262.5</v>
      </c>
      <c r="I196" s="198"/>
      <c r="J196" s="15"/>
      <c r="K196" s="126"/>
      <c r="L196" s="119"/>
      <c r="M196" s="17"/>
      <c r="N196" s="79"/>
      <c r="O196" s="80"/>
      <c r="P196" s="122"/>
      <c r="Q196" s="122"/>
      <c r="R196" s="183"/>
      <c r="S196" s="183"/>
      <c r="T196" s="183"/>
      <c r="U196" s="21">
        <f t="shared" ref="U196:U221" si="11">SUM(I196:T196)</f>
        <v>0</v>
      </c>
    </row>
    <row r="197" spans="1:23" s="11" customFormat="1" ht="14.25" x14ac:dyDescent="0.2">
      <c r="A197" s="228" t="s">
        <v>225</v>
      </c>
      <c r="B197" s="229"/>
      <c r="C197" s="229"/>
      <c r="D197" s="229"/>
      <c r="E197" s="230"/>
      <c r="F197" s="133" t="s">
        <v>226</v>
      </c>
      <c r="G197" s="134"/>
      <c r="H197" s="134"/>
      <c r="I197" s="199"/>
      <c r="J197" s="17"/>
      <c r="K197" s="119"/>
      <c r="L197" s="126"/>
      <c r="M197" s="15"/>
      <c r="N197" s="20">
        <v>0</v>
      </c>
      <c r="O197" s="52"/>
      <c r="P197" s="52"/>
      <c r="Q197" s="52"/>
      <c r="R197" s="52"/>
      <c r="S197" s="52"/>
      <c r="T197" s="52"/>
      <c r="U197" s="21">
        <f t="shared" si="11"/>
        <v>0</v>
      </c>
    </row>
    <row r="198" spans="1:23" s="11" customFormat="1" ht="14.25" x14ac:dyDescent="0.2">
      <c r="A198" s="228" t="s">
        <v>227</v>
      </c>
      <c r="B198" s="229"/>
      <c r="C198" s="229"/>
      <c r="D198" s="229"/>
      <c r="E198" s="230"/>
      <c r="F198" s="133" t="s">
        <v>228</v>
      </c>
      <c r="G198" s="134">
        <v>41338399.5</v>
      </c>
      <c r="H198" s="134">
        <v>41338399.5</v>
      </c>
      <c r="I198" s="199"/>
      <c r="J198" s="15">
        <v>0</v>
      </c>
      <c r="K198" s="126">
        <v>162686.1</v>
      </c>
      <c r="L198" s="126"/>
      <c r="M198" s="44"/>
      <c r="N198" s="20">
        <v>0</v>
      </c>
      <c r="O198" s="52">
        <v>308371.34999999998</v>
      </c>
      <c r="P198" s="52"/>
      <c r="Q198" s="52">
        <v>154034.82</v>
      </c>
      <c r="R198" s="52"/>
      <c r="S198" s="52"/>
      <c r="T198" s="52">
        <v>52149.5</v>
      </c>
      <c r="U198" s="21">
        <f t="shared" si="11"/>
        <v>677241.77</v>
      </c>
    </row>
    <row r="199" spans="1:23" s="11" customFormat="1" ht="14.25" x14ac:dyDescent="0.2">
      <c r="A199" s="228" t="s">
        <v>229</v>
      </c>
      <c r="B199" s="229"/>
      <c r="C199" s="229"/>
      <c r="D199" s="229"/>
      <c r="E199" s="230"/>
      <c r="F199" s="133" t="s">
        <v>230</v>
      </c>
      <c r="G199" s="134"/>
      <c r="H199" s="134"/>
      <c r="I199" s="199"/>
      <c r="J199" s="15">
        <v>59890</v>
      </c>
      <c r="K199" s="126">
        <v>0</v>
      </c>
      <c r="L199" s="126"/>
      <c r="M199" s="82"/>
      <c r="N199" s="20">
        <v>0</v>
      </c>
      <c r="O199" s="52"/>
      <c r="P199" s="52"/>
      <c r="Q199" s="52"/>
      <c r="R199" s="52"/>
      <c r="S199" s="52"/>
      <c r="T199" s="52"/>
      <c r="U199" s="21">
        <f t="shared" si="11"/>
        <v>59890</v>
      </c>
    </row>
    <row r="200" spans="1:23" s="11" customFormat="1" ht="14.25" x14ac:dyDescent="0.2">
      <c r="A200" s="228" t="s">
        <v>231</v>
      </c>
      <c r="B200" s="229"/>
      <c r="C200" s="229"/>
      <c r="D200" s="229"/>
      <c r="E200" s="230"/>
      <c r="F200" s="133" t="s">
        <v>232</v>
      </c>
      <c r="G200" s="134"/>
      <c r="H200" s="134"/>
      <c r="I200" s="199"/>
      <c r="J200" s="15">
        <v>0</v>
      </c>
      <c r="K200" s="126">
        <v>0</v>
      </c>
      <c r="L200" s="126"/>
      <c r="M200" s="82"/>
      <c r="N200" s="20">
        <v>0</v>
      </c>
      <c r="O200" s="52"/>
      <c r="P200" s="52"/>
      <c r="Q200" s="52"/>
      <c r="R200" s="52"/>
      <c r="S200" s="52"/>
      <c r="T200" s="52"/>
      <c r="U200" s="21">
        <f t="shared" si="11"/>
        <v>0</v>
      </c>
    </row>
    <row r="201" spans="1:23" s="11" customFormat="1" ht="14.25" x14ac:dyDescent="0.2">
      <c r="A201" s="228" t="s">
        <v>233</v>
      </c>
      <c r="B201" s="229"/>
      <c r="C201" s="229"/>
      <c r="D201" s="229"/>
      <c r="E201" s="230"/>
      <c r="F201" s="81" t="s">
        <v>234</v>
      </c>
      <c r="G201" s="134"/>
      <c r="H201" s="134"/>
      <c r="I201" s="199"/>
      <c r="J201" s="15">
        <v>0</v>
      </c>
      <c r="K201" s="126">
        <v>0</v>
      </c>
      <c r="L201" s="126"/>
      <c r="M201" s="82"/>
      <c r="N201" s="20">
        <v>0</v>
      </c>
      <c r="O201" s="52"/>
      <c r="P201" s="52"/>
      <c r="Q201" s="52"/>
      <c r="R201" s="52">
        <v>29945</v>
      </c>
      <c r="S201" s="52"/>
      <c r="T201" s="52"/>
      <c r="U201" s="21">
        <f t="shared" si="11"/>
        <v>29945</v>
      </c>
    </row>
    <row r="202" spans="1:23" s="11" customFormat="1" ht="14.25" x14ac:dyDescent="0.2">
      <c r="A202" s="228" t="s">
        <v>235</v>
      </c>
      <c r="B202" s="229"/>
      <c r="C202" s="229"/>
      <c r="D202" s="229"/>
      <c r="E202" s="230"/>
      <c r="F202" s="133" t="s">
        <v>236</v>
      </c>
      <c r="G202" s="134"/>
      <c r="H202" s="134"/>
      <c r="I202" s="199"/>
      <c r="J202" s="15"/>
      <c r="K202" s="126"/>
      <c r="L202" s="126"/>
      <c r="M202" s="82"/>
      <c r="N202" s="20"/>
      <c r="O202" s="52"/>
      <c r="P202" s="52"/>
      <c r="Q202" s="52"/>
      <c r="R202" s="52">
        <v>107417.8</v>
      </c>
      <c r="S202" s="52"/>
      <c r="T202" s="52"/>
      <c r="U202" s="21">
        <f t="shared" si="11"/>
        <v>107417.8</v>
      </c>
    </row>
    <row r="203" spans="1:23" s="11" customFormat="1" ht="14.25" x14ac:dyDescent="0.2">
      <c r="A203" s="228" t="s">
        <v>237</v>
      </c>
      <c r="B203" s="229"/>
      <c r="C203" s="229"/>
      <c r="D203" s="229"/>
      <c r="E203" s="230"/>
      <c r="F203" s="81" t="s">
        <v>238</v>
      </c>
      <c r="G203" s="134">
        <v>646322.5</v>
      </c>
      <c r="H203" s="134">
        <v>646322.5</v>
      </c>
      <c r="I203" s="199"/>
      <c r="J203" s="15"/>
      <c r="K203" s="126"/>
      <c r="L203" s="126"/>
      <c r="M203" s="82"/>
      <c r="N203" s="20"/>
      <c r="O203" s="52"/>
      <c r="P203" s="52"/>
      <c r="Q203" s="52"/>
      <c r="R203" s="52"/>
      <c r="S203" s="52"/>
      <c r="T203" s="52"/>
      <c r="U203" s="21">
        <f t="shared" si="11"/>
        <v>0</v>
      </c>
    </row>
    <row r="204" spans="1:23" s="11" customFormat="1" ht="14.25" x14ac:dyDescent="0.2">
      <c r="A204" s="228" t="s">
        <v>239</v>
      </c>
      <c r="B204" s="229"/>
      <c r="C204" s="229"/>
      <c r="D204" s="229"/>
      <c r="E204" s="230"/>
      <c r="F204" s="133" t="s">
        <v>240</v>
      </c>
      <c r="G204" s="134">
        <v>23070000.5</v>
      </c>
      <c r="H204" s="134">
        <v>23070000.5</v>
      </c>
      <c r="I204" s="199"/>
      <c r="J204" s="15"/>
      <c r="K204" s="126">
        <v>5579893.5499999998</v>
      </c>
      <c r="L204" s="126"/>
      <c r="M204" s="82"/>
      <c r="N204" s="20"/>
      <c r="O204" s="52"/>
      <c r="P204" s="52"/>
      <c r="Q204" s="52"/>
      <c r="R204" s="52"/>
      <c r="S204" s="52"/>
      <c r="T204" s="52"/>
      <c r="U204" s="21">
        <f t="shared" si="11"/>
        <v>5579893.5499999998</v>
      </c>
    </row>
    <row r="205" spans="1:23" s="11" customFormat="1" ht="14.25" x14ac:dyDescent="0.2">
      <c r="A205" s="228" t="s">
        <v>385</v>
      </c>
      <c r="B205" s="229"/>
      <c r="C205" s="229"/>
      <c r="D205" s="229"/>
      <c r="E205" s="230"/>
      <c r="F205" s="133" t="s">
        <v>384</v>
      </c>
      <c r="G205" s="134"/>
      <c r="H205" s="134"/>
      <c r="I205" s="199"/>
      <c r="J205" s="15"/>
      <c r="K205" s="126"/>
      <c r="L205" s="126"/>
      <c r="M205" s="82"/>
      <c r="N205" s="20">
        <v>0</v>
      </c>
      <c r="O205" s="52"/>
      <c r="P205" s="52"/>
      <c r="Q205" s="52"/>
      <c r="R205" s="52"/>
      <c r="S205" s="52"/>
      <c r="T205" s="52"/>
      <c r="U205" s="21">
        <f t="shared" si="11"/>
        <v>0</v>
      </c>
    </row>
    <row r="206" spans="1:23" s="11" customFormat="1" x14ac:dyDescent="0.25">
      <c r="A206" s="228" t="s">
        <v>449</v>
      </c>
      <c r="B206" s="237"/>
      <c r="C206" s="237"/>
      <c r="D206" s="237"/>
      <c r="E206" s="238"/>
      <c r="F206" s="133" t="s">
        <v>450</v>
      </c>
      <c r="G206" s="134"/>
      <c r="H206" s="134"/>
      <c r="I206" s="199"/>
      <c r="J206" s="15"/>
      <c r="K206" s="126"/>
      <c r="L206" s="126"/>
      <c r="M206" s="82"/>
      <c r="N206" s="20"/>
      <c r="O206" s="52"/>
      <c r="P206" s="52"/>
      <c r="Q206" s="52"/>
      <c r="R206" s="52"/>
      <c r="S206" s="52">
        <v>636822.03</v>
      </c>
      <c r="T206" s="52"/>
      <c r="U206" s="21">
        <f t="shared" si="11"/>
        <v>636822.03</v>
      </c>
    </row>
    <row r="207" spans="1:23" s="11" customFormat="1" ht="14.25" x14ac:dyDescent="0.2">
      <c r="A207" s="228" t="s">
        <v>241</v>
      </c>
      <c r="B207" s="229"/>
      <c r="C207" s="229"/>
      <c r="D207" s="229"/>
      <c r="E207" s="230"/>
      <c r="F207" s="133" t="s">
        <v>242</v>
      </c>
      <c r="G207" s="134"/>
      <c r="H207" s="134"/>
      <c r="I207" s="199"/>
      <c r="J207" s="15">
        <v>0</v>
      </c>
      <c r="K207" s="126"/>
      <c r="L207" s="126"/>
      <c r="M207" s="82"/>
      <c r="N207" s="20">
        <v>0</v>
      </c>
      <c r="O207" s="52"/>
      <c r="P207" s="52"/>
      <c r="Q207" s="52"/>
      <c r="R207" s="52"/>
      <c r="S207" s="52"/>
      <c r="T207" s="52"/>
      <c r="U207" s="21">
        <f t="shared" si="11"/>
        <v>0</v>
      </c>
    </row>
    <row r="208" spans="1:23" s="11" customFormat="1" x14ac:dyDescent="0.25">
      <c r="A208" s="228" t="s">
        <v>446</v>
      </c>
      <c r="B208" s="237"/>
      <c r="C208" s="237"/>
      <c r="D208" s="237"/>
      <c r="E208" s="238"/>
      <c r="F208" s="133" t="s">
        <v>447</v>
      </c>
      <c r="G208" s="134"/>
      <c r="H208" s="134"/>
      <c r="I208" s="199"/>
      <c r="J208" s="15"/>
      <c r="K208" s="126"/>
      <c r="L208" s="126"/>
      <c r="M208" s="82"/>
      <c r="N208" s="20"/>
      <c r="O208" s="52"/>
      <c r="P208" s="52"/>
      <c r="Q208" s="52"/>
      <c r="R208" s="52">
        <v>16950</v>
      </c>
      <c r="S208" s="52"/>
      <c r="T208" s="52"/>
      <c r="U208" s="21">
        <f t="shared" si="11"/>
        <v>16950</v>
      </c>
    </row>
    <row r="209" spans="1:23" s="11" customFormat="1" ht="14.25" x14ac:dyDescent="0.2">
      <c r="A209" s="231" t="s">
        <v>327</v>
      </c>
      <c r="B209" s="232"/>
      <c r="C209" s="232"/>
      <c r="D209" s="232"/>
      <c r="E209" s="233"/>
      <c r="F209" s="135" t="s">
        <v>244</v>
      </c>
      <c r="G209" s="134"/>
      <c r="H209" s="134"/>
      <c r="I209" s="199"/>
      <c r="J209" s="15"/>
      <c r="K209" s="126"/>
      <c r="L209" s="126"/>
      <c r="M209" s="82"/>
      <c r="N209" s="20"/>
      <c r="O209" s="52"/>
      <c r="P209" s="52"/>
      <c r="Q209" s="52"/>
      <c r="R209" s="52"/>
      <c r="S209" s="52"/>
      <c r="T209" s="52"/>
      <c r="U209" s="21">
        <f t="shared" si="11"/>
        <v>0</v>
      </c>
    </row>
    <row r="210" spans="1:23" s="11" customFormat="1" ht="14.25" x14ac:dyDescent="0.2">
      <c r="A210" s="228" t="s">
        <v>243</v>
      </c>
      <c r="B210" s="229"/>
      <c r="C210" s="229"/>
      <c r="D210" s="229"/>
      <c r="E210" s="230"/>
      <c r="F210" s="133" t="s">
        <v>244</v>
      </c>
      <c r="G210" s="134">
        <v>75027377.5</v>
      </c>
      <c r="H210" s="134">
        <v>75027377.5</v>
      </c>
      <c r="I210" s="199"/>
      <c r="J210" s="15"/>
      <c r="K210" s="126">
        <v>468950</v>
      </c>
      <c r="L210" s="126"/>
      <c r="M210" s="15">
        <v>1656694.24</v>
      </c>
      <c r="N210" s="20">
        <v>655114.93999999994</v>
      </c>
      <c r="O210" s="52"/>
      <c r="P210" s="52"/>
      <c r="Q210" s="52"/>
      <c r="R210" s="52"/>
      <c r="S210" s="52">
        <v>7000.25</v>
      </c>
      <c r="T210" s="52">
        <v>6490</v>
      </c>
      <c r="U210" s="21">
        <f t="shared" si="11"/>
        <v>2794249.43</v>
      </c>
    </row>
    <row r="211" spans="1:23" s="11" customFormat="1" x14ac:dyDescent="0.25">
      <c r="A211" s="228" t="s">
        <v>451</v>
      </c>
      <c r="B211" s="237"/>
      <c r="C211" s="237"/>
      <c r="D211" s="237"/>
      <c r="E211" s="238"/>
      <c r="F211" s="133" t="s">
        <v>452</v>
      </c>
      <c r="G211" s="134"/>
      <c r="H211" s="134"/>
      <c r="I211" s="199"/>
      <c r="J211" s="15"/>
      <c r="K211" s="126"/>
      <c r="L211" s="126"/>
      <c r="M211" s="15"/>
      <c r="N211" s="20"/>
      <c r="O211" s="52"/>
      <c r="P211" s="52"/>
      <c r="Q211" s="52"/>
      <c r="R211" s="52"/>
      <c r="S211" s="52">
        <v>7006.5</v>
      </c>
      <c r="T211" s="52"/>
      <c r="U211" s="21">
        <f t="shared" si="11"/>
        <v>7006.5</v>
      </c>
    </row>
    <row r="212" spans="1:23" s="11" customFormat="1" ht="14.25" x14ac:dyDescent="0.2">
      <c r="A212" s="228" t="s">
        <v>245</v>
      </c>
      <c r="B212" s="229"/>
      <c r="C212" s="229"/>
      <c r="D212" s="229"/>
      <c r="E212" s="230"/>
      <c r="F212" s="133" t="s">
        <v>246</v>
      </c>
      <c r="G212" s="134"/>
      <c r="H212" s="134"/>
      <c r="I212" s="199"/>
      <c r="J212" s="15"/>
      <c r="K212" s="126"/>
      <c r="L212" s="126"/>
      <c r="M212" s="82"/>
      <c r="N212" s="20"/>
      <c r="O212" s="52"/>
      <c r="P212" s="52"/>
      <c r="Q212" s="52"/>
      <c r="R212" s="52"/>
      <c r="S212" s="52"/>
      <c r="T212" s="52"/>
      <c r="U212" s="21">
        <f t="shared" si="11"/>
        <v>0</v>
      </c>
    </row>
    <row r="213" spans="1:23" s="11" customFormat="1" ht="14.25" x14ac:dyDescent="0.2">
      <c r="A213" s="228" t="s">
        <v>247</v>
      </c>
      <c r="B213" s="229"/>
      <c r="C213" s="229"/>
      <c r="D213" s="229"/>
      <c r="E213" s="230"/>
      <c r="F213" s="133" t="s">
        <v>248</v>
      </c>
      <c r="G213" s="134">
        <v>3336000.5</v>
      </c>
      <c r="H213" s="134">
        <v>3336000.5</v>
      </c>
      <c r="I213" s="199"/>
      <c r="J213" s="15"/>
      <c r="K213" s="126"/>
      <c r="L213" s="126"/>
      <c r="M213" s="82"/>
      <c r="N213" s="20">
        <v>0</v>
      </c>
      <c r="O213" s="52"/>
      <c r="P213" s="52"/>
      <c r="Q213" s="52"/>
      <c r="R213" s="52"/>
      <c r="S213" s="52">
        <v>148911.01999999999</v>
      </c>
      <c r="T213" s="52"/>
      <c r="U213" s="21">
        <f t="shared" si="11"/>
        <v>148911.01999999999</v>
      </c>
    </row>
    <row r="214" spans="1:23" s="11" customFormat="1" ht="14.25" x14ac:dyDescent="0.2">
      <c r="A214" s="228" t="s">
        <v>249</v>
      </c>
      <c r="B214" s="229"/>
      <c r="C214" s="229"/>
      <c r="D214" s="229"/>
      <c r="E214" s="230"/>
      <c r="F214" s="81" t="s">
        <v>382</v>
      </c>
      <c r="G214" s="134"/>
      <c r="H214" s="134"/>
      <c r="I214" s="199"/>
      <c r="J214" s="15"/>
      <c r="K214" s="126">
        <v>0</v>
      </c>
      <c r="L214" s="126"/>
      <c r="M214" s="82"/>
      <c r="N214" s="20">
        <v>0</v>
      </c>
      <c r="O214" s="52"/>
      <c r="P214" s="52"/>
      <c r="Q214" s="52"/>
      <c r="R214" s="52">
        <v>65312.87</v>
      </c>
      <c r="S214" s="52"/>
      <c r="T214" s="52"/>
      <c r="U214" s="21">
        <f t="shared" si="11"/>
        <v>65312.87</v>
      </c>
    </row>
    <row r="215" spans="1:23" s="11" customFormat="1" ht="14.25" x14ac:dyDescent="0.2">
      <c r="A215" s="228" t="s">
        <v>250</v>
      </c>
      <c r="B215" s="229"/>
      <c r="C215" s="229"/>
      <c r="D215" s="229"/>
      <c r="E215" s="230"/>
      <c r="F215" s="133" t="s">
        <v>251</v>
      </c>
      <c r="G215" s="134"/>
      <c r="H215" s="134"/>
      <c r="I215" s="199"/>
      <c r="J215" s="15"/>
      <c r="K215" s="126"/>
      <c r="L215" s="126"/>
      <c r="M215" s="82"/>
      <c r="N215" s="20"/>
      <c r="O215" s="52"/>
      <c r="P215" s="52"/>
      <c r="Q215" s="52">
        <v>1120522.49</v>
      </c>
      <c r="R215" s="52"/>
      <c r="S215" s="52"/>
      <c r="T215" s="52"/>
      <c r="U215" s="21">
        <f t="shared" si="11"/>
        <v>1120522.49</v>
      </c>
    </row>
    <row r="216" spans="1:23" s="11" customFormat="1" ht="14.25" x14ac:dyDescent="0.2">
      <c r="A216" s="228" t="s">
        <v>252</v>
      </c>
      <c r="B216" s="229"/>
      <c r="C216" s="229"/>
      <c r="D216" s="229"/>
      <c r="E216" s="230"/>
      <c r="F216" s="133" t="s">
        <v>253</v>
      </c>
      <c r="G216" s="134">
        <v>24025000.5</v>
      </c>
      <c r="H216" s="134">
        <v>24025000.5</v>
      </c>
      <c r="I216" s="199"/>
      <c r="J216" s="15">
        <v>4032199.0300000003</v>
      </c>
      <c r="K216" s="126"/>
      <c r="L216" s="126">
        <v>3875383.69</v>
      </c>
      <c r="M216" s="15">
        <v>321461.89</v>
      </c>
      <c r="N216" s="20">
        <v>497200</v>
      </c>
      <c r="O216" s="52"/>
      <c r="P216" s="52"/>
      <c r="Q216" s="52">
        <v>1149721.0900000001</v>
      </c>
      <c r="R216" s="52">
        <v>598900</v>
      </c>
      <c r="S216" s="52">
        <v>2768231.21</v>
      </c>
      <c r="T216" s="52">
        <v>8540</v>
      </c>
      <c r="U216" s="21">
        <f t="shared" si="11"/>
        <v>13251636.91</v>
      </c>
    </row>
    <row r="217" spans="1:23" s="11" customFormat="1" ht="14.25" x14ac:dyDescent="0.2">
      <c r="A217" s="228" t="s">
        <v>254</v>
      </c>
      <c r="B217" s="229"/>
      <c r="C217" s="229"/>
      <c r="D217" s="229"/>
      <c r="E217" s="230"/>
      <c r="F217" s="133" t="s">
        <v>255</v>
      </c>
      <c r="G217" s="134"/>
      <c r="H217" s="134"/>
      <c r="I217" s="199"/>
      <c r="J217" s="15"/>
      <c r="K217" s="126"/>
      <c r="L217" s="126"/>
      <c r="M217" s="82"/>
      <c r="N217" s="51"/>
      <c r="O217" s="52"/>
      <c r="P217" s="52"/>
      <c r="Q217" s="52"/>
      <c r="R217" s="52"/>
      <c r="S217" s="52"/>
      <c r="T217" s="52"/>
      <c r="U217" s="21">
        <f t="shared" si="11"/>
        <v>0</v>
      </c>
    </row>
    <row r="218" spans="1:23" s="11" customFormat="1" ht="14.25" x14ac:dyDescent="0.2">
      <c r="A218" s="228" t="s">
        <v>256</v>
      </c>
      <c r="B218" s="229"/>
      <c r="C218" s="229"/>
      <c r="D218" s="229"/>
      <c r="E218" s="230"/>
      <c r="F218" s="25" t="s">
        <v>257</v>
      </c>
      <c r="G218" s="134"/>
      <c r="H218" s="134"/>
      <c r="I218" s="199"/>
      <c r="J218" s="15"/>
      <c r="K218" s="126"/>
      <c r="L218" s="126"/>
      <c r="M218" s="82"/>
      <c r="N218" s="53"/>
      <c r="O218" s="52"/>
      <c r="P218" s="52"/>
      <c r="Q218" s="52"/>
      <c r="R218" s="52"/>
      <c r="S218" s="52"/>
      <c r="T218" s="52"/>
      <c r="U218" s="21">
        <f t="shared" si="11"/>
        <v>0</v>
      </c>
    </row>
    <row r="219" spans="1:23" s="11" customFormat="1" ht="14.25" x14ac:dyDescent="0.2">
      <c r="A219" s="228" t="s">
        <v>258</v>
      </c>
      <c r="B219" s="229"/>
      <c r="C219" s="229"/>
      <c r="D219" s="229"/>
      <c r="E219" s="230"/>
      <c r="F219" s="25" t="s">
        <v>259</v>
      </c>
      <c r="G219" s="134">
        <v>46738000.5</v>
      </c>
      <c r="H219" s="134">
        <v>46738000.5</v>
      </c>
      <c r="I219" s="199"/>
      <c r="J219" s="15"/>
      <c r="K219" s="126"/>
      <c r="L219" s="126"/>
      <c r="M219" s="82"/>
      <c r="N219" s="20"/>
      <c r="O219" s="52"/>
      <c r="P219" s="52"/>
      <c r="Q219" s="52"/>
      <c r="R219" s="52"/>
      <c r="S219" s="52"/>
      <c r="T219" s="52"/>
      <c r="U219" s="21">
        <f t="shared" si="11"/>
        <v>0</v>
      </c>
    </row>
    <row r="220" spans="1:23" s="11" customFormat="1" ht="14.25" x14ac:dyDescent="0.2">
      <c r="A220" s="228" t="s">
        <v>260</v>
      </c>
      <c r="B220" s="229"/>
      <c r="C220" s="229"/>
      <c r="D220" s="229"/>
      <c r="E220" s="230"/>
      <c r="F220" s="81" t="s">
        <v>261</v>
      </c>
      <c r="G220" s="134">
        <v>450000.5</v>
      </c>
      <c r="H220" s="134">
        <v>450000.5</v>
      </c>
      <c r="I220" s="199"/>
      <c r="J220" s="15"/>
      <c r="K220" s="126"/>
      <c r="L220" s="126"/>
      <c r="M220" s="82"/>
      <c r="N220" s="20"/>
      <c r="O220" s="52"/>
      <c r="P220" s="52"/>
      <c r="Q220" s="52"/>
      <c r="R220" s="52"/>
      <c r="S220" s="52"/>
      <c r="T220" s="52"/>
      <c r="U220" s="21">
        <f t="shared" si="11"/>
        <v>0</v>
      </c>
    </row>
    <row r="221" spans="1:23" s="11" customFormat="1" thickBot="1" x14ac:dyDescent="0.25">
      <c r="A221" s="228" t="s">
        <v>262</v>
      </c>
      <c r="B221" s="229"/>
      <c r="C221" s="229"/>
      <c r="D221" s="229"/>
      <c r="E221" s="230"/>
      <c r="F221" s="136" t="s">
        <v>263</v>
      </c>
      <c r="G221" s="134"/>
      <c r="H221" s="134"/>
      <c r="I221" s="200"/>
      <c r="J221" s="33"/>
      <c r="K221" s="111"/>
      <c r="L221" s="111"/>
      <c r="M221" s="112"/>
      <c r="N221" s="51"/>
      <c r="O221" s="63"/>
      <c r="P221" s="63"/>
      <c r="Q221" s="63"/>
      <c r="R221" s="63"/>
      <c r="S221" s="63"/>
      <c r="T221" s="87"/>
      <c r="U221" s="21">
        <f t="shared" si="11"/>
        <v>0</v>
      </c>
      <c r="W221" s="41"/>
    </row>
    <row r="222" spans="1:23" s="11" customFormat="1" thickBot="1" x14ac:dyDescent="0.25">
      <c r="A222" s="210">
        <v>2.6</v>
      </c>
      <c r="B222" s="211"/>
      <c r="C222" s="211"/>
      <c r="D222" s="211"/>
      <c r="E222" s="212"/>
      <c r="F222" s="72" t="s">
        <v>222</v>
      </c>
      <c r="G222" s="113">
        <f t="shared" ref="G222:M222" si="12">SUM(G196:G221)</f>
        <v>220668364.5</v>
      </c>
      <c r="H222" s="140">
        <f t="shared" si="12"/>
        <v>220668364.5</v>
      </c>
      <c r="I222" s="93">
        <f t="shared" si="12"/>
        <v>0</v>
      </c>
      <c r="J222" s="75">
        <f t="shared" si="12"/>
        <v>4092089.0300000003</v>
      </c>
      <c r="K222" s="76">
        <f t="shared" si="12"/>
        <v>6211529.6499999994</v>
      </c>
      <c r="L222" s="76">
        <f t="shared" si="12"/>
        <v>3875383.69</v>
      </c>
      <c r="M222" s="75">
        <f t="shared" si="12"/>
        <v>1978156.13</v>
      </c>
      <c r="N222" s="115">
        <f>SUM(N191:N221)</f>
        <v>1152314.94</v>
      </c>
      <c r="O222" s="95">
        <f t="shared" ref="O222:T222" si="13">SUM(O196:O221)</f>
        <v>308371.34999999998</v>
      </c>
      <c r="P222" s="95">
        <f t="shared" si="13"/>
        <v>0</v>
      </c>
      <c r="Q222" s="95">
        <f t="shared" si="13"/>
        <v>2424278.4000000004</v>
      </c>
      <c r="R222" s="95">
        <f t="shared" si="13"/>
        <v>818525.66999999993</v>
      </c>
      <c r="S222" s="95">
        <f t="shared" si="13"/>
        <v>3567971.01</v>
      </c>
      <c r="T222" s="95">
        <f t="shared" si="13"/>
        <v>67179.5</v>
      </c>
      <c r="U222" s="95">
        <f>SUM(U196:U221)</f>
        <v>24495799.369999997</v>
      </c>
      <c r="W222" s="41"/>
    </row>
    <row r="223" spans="1:23" s="11" customFormat="1" ht="14.25" x14ac:dyDescent="0.2">
      <c r="A223" s="234" t="s">
        <v>304</v>
      </c>
      <c r="B223" s="235"/>
      <c r="C223" s="235"/>
      <c r="D223" s="235"/>
      <c r="E223" s="236"/>
      <c r="F223" s="137" t="s">
        <v>306</v>
      </c>
      <c r="G223" s="134"/>
      <c r="H223" s="134"/>
      <c r="I223" s="201"/>
      <c r="J223" s="46"/>
      <c r="K223" s="45"/>
      <c r="L223" s="45"/>
      <c r="M223" s="46"/>
      <c r="N223" s="51"/>
      <c r="O223" s="80"/>
      <c r="P223" s="80"/>
      <c r="Q223" s="80"/>
      <c r="R223" s="80"/>
      <c r="S223" s="80"/>
      <c r="T223" s="87"/>
      <c r="U223" s="21">
        <f t="shared" ref="U223:U231" si="14">SUM(I223:T223)</f>
        <v>0</v>
      </c>
    </row>
    <row r="224" spans="1:23" s="11" customFormat="1" ht="14.25" x14ac:dyDescent="0.2">
      <c r="A224" s="226" t="s">
        <v>401</v>
      </c>
      <c r="B224" s="227"/>
      <c r="C224" s="227"/>
      <c r="D224" s="227"/>
      <c r="E224" s="227"/>
      <c r="F224" s="48" t="s">
        <v>441</v>
      </c>
      <c r="G224" s="134">
        <v>35004096.5</v>
      </c>
      <c r="H224" s="134">
        <v>35004096.5</v>
      </c>
      <c r="I224" s="202"/>
      <c r="J224" s="46"/>
      <c r="K224" s="45"/>
      <c r="L224" s="138">
        <v>765924.72</v>
      </c>
      <c r="M224" s="44"/>
      <c r="N224" s="53"/>
      <c r="O224" s="52">
        <v>1902274.21</v>
      </c>
      <c r="P224" s="52">
        <v>12424263.5</v>
      </c>
      <c r="Q224" s="52"/>
      <c r="R224" s="52"/>
      <c r="S224" s="52"/>
      <c r="T224" s="52"/>
      <c r="U224" s="21">
        <f t="shared" si="14"/>
        <v>15092462.43</v>
      </c>
    </row>
    <row r="225" spans="1:23" s="11" customFormat="1" ht="14.25" x14ac:dyDescent="0.2">
      <c r="A225" s="223" t="s">
        <v>265</v>
      </c>
      <c r="B225" s="224"/>
      <c r="C225" s="224"/>
      <c r="D225" s="224"/>
      <c r="E225" s="225"/>
      <c r="F225" s="60" t="s">
        <v>266</v>
      </c>
      <c r="G225" s="134"/>
      <c r="H225" s="134"/>
      <c r="I225" s="199"/>
      <c r="J225" s="17"/>
      <c r="K225" s="119"/>
      <c r="L225" s="126"/>
      <c r="M225" s="82"/>
      <c r="N225" s="20"/>
      <c r="O225" s="52"/>
      <c r="P225" s="52"/>
      <c r="Q225" s="52"/>
      <c r="R225" s="52"/>
      <c r="S225" s="52"/>
      <c r="T225" s="52"/>
      <c r="U225" s="21">
        <f t="shared" si="14"/>
        <v>0</v>
      </c>
    </row>
    <row r="226" spans="1:23" s="11" customFormat="1" ht="14.25" x14ac:dyDescent="0.2">
      <c r="A226" s="228" t="s">
        <v>267</v>
      </c>
      <c r="B226" s="229"/>
      <c r="C226" s="229"/>
      <c r="D226" s="229"/>
      <c r="E226" s="230"/>
      <c r="F226" s="12" t="s">
        <v>268</v>
      </c>
      <c r="G226" s="134"/>
      <c r="H226" s="134"/>
      <c r="I226" s="199"/>
      <c r="J226" s="15"/>
      <c r="K226" s="126"/>
      <c r="L226" s="126"/>
      <c r="M226" s="82"/>
      <c r="N226" s="20"/>
      <c r="O226" s="52"/>
      <c r="P226" s="52"/>
      <c r="Q226" s="52"/>
      <c r="R226" s="52"/>
      <c r="S226" s="52"/>
      <c r="T226" s="52"/>
      <c r="U226" s="21">
        <f t="shared" si="14"/>
        <v>0</v>
      </c>
    </row>
    <row r="227" spans="1:23" s="11" customFormat="1" ht="14.25" x14ac:dyDescent="0.2">
      <c r="A227" s="231" t="s">
        <v>305</v>
      </c>
      <c r="B227" s="232"/>
      <c r="C227" s="232"/>
      <c r="D227" s="232"/>
      <c r="E227" s="233"/>
      <c r="F227" s="24" t="s">
        <v>307</v>
      </c>
      <c r="G227" s="134"/>
      <c r="H227" s="134"/>
      <c r="I227" s="199"/>
      <c r="J227" s="15"/>
      <c r="K227" s="126"/>
      <c r="L227" s="126"/>
      <c r="M227" s="82"/>
      <c r="N227" s="20"/>
      <c r="O227" s="52"/>
      <c r="P227" s="52"/>
      <c r="Q227" s="52"/>
      <c r="R227" s="52"/>
      <c r="S227" s="52"/>
      <c r="T227" s="52"/>
      <c r="U227" s="21">
        <f t="shared" si="14"/>
        <v>0</v>
      </c>
    </row>
    <row r="228" spans="1:23" s="11" customFormat="1" ht="14.25" x14ac:dyDescent="0.2">
      <c r="A228" s="228" t="s">
        <v>269</v>
      </c>
      <c r="B228" s="229"/>
      <c r="C228" s="229"/>
      <c r="D228" s="229"/>
      <c r="E228" s="230"/>
      <c r="F228" s="12" t="s">
        <v>442</v>
      </c>
      <c r="G228" s="134"/>
      <c r="H228" s="134"/>
      <c r="I228" s="199"/>
      <c r="J228" s="15"/>
      <c r="K228" s="126"/>
      <c r="L228" s="126"/>
      <c r="M228" s="82"/>
      <c r="N228" s="20"/>
      <c r="O228" s="52"/>
      <c r="P228" s="52"/>
      <c r="Q228" s="52"/>
      <c r="R228" s="52"/>
      <c r="S228" s="52"/>
      <c r="T228" s="52"/>
      <c r="U228" s="21">
        <f t="shared" si="14"/>
        <v>0</v>
      </c>
    </row>
    <row r="229" spans="1:23" s="11" customFormat="1" ht="14.25" x14ac:dyDescent="0.2">
      <c r="A229" s="228" t="s">
        <v>270</v>
      </c>
      <c r="B229" s="229"/>
      <c r="C229" s="229"/>
      <c r="D229" s="229"/>
      <c r="E229" s="230"/>
      <c r="F229" s="12" t="s">
        <v>271</v>
      </c>
      <c r="G229" s="134"/>
      <c r="H229" s="134"/>
      <c r="I229" s="199"/>
      <c r="J229" s="33"/>
      <c r="K229" s="111"/>
      <c r="L229" s="126"/>
      <c r="M229" s="82"/>
      <c r="N229" s="20"/>
      <c r="O229" s="52"/>
      <c r="P229" s="52"/>
      <c r="Q229" s="52"/>
      <c r="R229" s="52"/>
      <c r="S229" s="52"/>
      <c r="T229" s="52"/>
      <c r="U229" s="21">
        <f t="shared" si="14"/>
        <v>0</v>
      </c>
    </row>
    <row r="230" spans="1:23" s="11" customFormat="1" ht="14.25" x14ac:dyDescent="0.2">
      <c r="A230" s="213" t="s">
        <v>334</v>
      </c>
      <c r="B230" s="214"/>
      <c r="C230" s="214"/>
      <c r="D230" s="214"/>
      <c r="E230" s="215"/>
      <c r="F230" s="12" t="s">
        <v>335</v>
      </c>
      <c r="G230" s="134"/>
      <c r="H230" s="134"/>
      <c r="I230" s="199"/>
      <c r="J230" s="33"/>
      <c r="K230" s="111"/>
      <c r="L230" s="126"/>
      <c r="M230" s="82"/>
      <c r="N230" s="20"/>
      <c r="O230" s="52"/>
      <c r="P230" s="52"/>
      <c r="Q230" s="52"/>
      <c r="R230" s="52"/>
      <c r="S230" s="52"/>
      <c r="T230" s="52"/>
      <c r="U230" s="21">
        <f t="shared" si="14"/>
        <v>0</v>
      </c>
    </row>
    <row r="231" spans="1:23" s="11" customFormat="1" thickBot="1" x14ac:dyDescent="0.25">
      <c r="A231" s="213" t="s">
        <v>308</v>
      </c>
      <c r="B231" s="214"/>
      <c r="C231" s="214"/>
      <c r="D231" s="214"/>
      <c r="E231" s="215"/>
      <c r="F231" s="12" t="s">
        <v>309</v>
      </c>
      <c r="G231" s="134"/>
      <c r="H231" s="134"/>
      <c r="I231" s="200"/>
      <c r="J231" s="33"/>
      <c r="K231" s="111"/>
      <c r="L231" s="111"/>
      <c r="M231" s="112"/>
      <c r="N231" s="51">
        <v>6552276.2699999996</v>
      </c>
      <c r="O231" s="63"/>
      <c r="P231" s="63"/>
      <c r="Q231" s="63"/>
      <c r="R231" s="87"/>
      <c r="S231" s="63">
        <v>8724445.5399999991</v>
      </c>
      <c r="T231" s="63"/>
      <c r="U231" s="21">
        <f t="shared" si="14"/>
        <v>15276721.809999999</v>
      </c>
    </row>
    <row r="232" spans="1:23" s="11" customFormat="1" thickBot="1" x14ac:dyDescent="0.25">
      <c r="A232" s="210">
        <v>2.7</v>
      </c>
      <c r="B232" s="211"/>
      <c r="C232" s="211"/>
      <c r="D232" s="211"/>
      <c r="E232" s="216"/>
      <c r="F232" s="139" t="s">
        <v>264</v>
      </c>
      <c r="G232" s="140">
        <f>SUM(G223:G231)</f>
        <v>35004096.5</v>
      </c>
      <c r="H232" s="140">
        <f>SUM(H223:H231)</f>
        <v>35004096.5</v>
      </c>
      <c r="I232" s="73">
        <f t="shared" ref="I232:N232" si="15">SUM(I223:I231)</f>
        <v>0</v>
      </c>
      <c r="J232" s="73">
        <f t="shared" si="15"/>
        <v>0</v>
      </c>
      <c r="K232" s="75">
        <f t="shared" si="15"/>
        <v>0</v>
      </c>
      <c r="L232" s="75">
        <f t="shared" si="15"/>
        <v>765924.72</v>
      </c>
      <c r="M232" s="75">
        <f t="shared" si="15"/>
        <v>0</v>
      </c>
      <c r="N232" s="95">
        <f t="shared" si="15"/>
        <v>6552276.2699999996</v>
      </c>
      <c r="O232" s="95">
        <f t="shared" ref="O232:T232" si="16">SUM(O223:O231)</f>
        <v>1902274.21</v>
      </c>
      <c r="P232" s="95">
        <f t="shared" si="16"/>
        <v>12424263.5</v>
      </c>
      <c r="Q232" s="95">
        <f t="shared" si="16"/>
        <v>0</v>
      </c>
      <c r="R232" s="95">
        <f t="shared" si="16"/>
        <v>0</v>
      </c>
      <c r="S232" s="95">
        <f t="shared" si="16"/>
        <v>8724445.5399999991</v>
      </c>
      <c r="T232" s="95">
        <f t="shared" si="16"/>
        <v>0</v>
      </c>
      <c r="U232" s="95">
        <f>SUM(U223:U231)</f>
        <v>30369184.239999998</v>
      </c>
      <c r="W232" s="41"/>
    </row>
    <row r="233" spans="1:23" s="11" customFormat="1" thickBot="1" x14ac:dyDescent="0.25">
      <c r="A233" s="217" t="s">
        <v>362</v>
      </c>
      <c r="B233" s="218"/>
      <c r="C233" s="218"/>
      <c r="D233" s="218"/>
      <c r="E233" s="219"/>
      <c r="F233" s="141" t="s">
        <v>363</v>
      </c>
      <c r="G233" s="142"/>
      <c r="H233" s="141"/>
      <c r="I233" s="143">
        <v>16814650.370000001</v>
      </c>
      <c r="J233" s="144"/>
      <c r="K233" s="145"/>
      <c r="L233" s="145"/>
      <c r="M233" s="145"/>
      <c r="N233" s="146">
        <v>0</v>
      </c>
      <c r="O233" s="146"/>
      <c r="P233" s="146"/>
      <c r="Q233" s="146"/>
      <c r="R233" s="87"/>
      <c r="S233" s="146"/>
      <c r="T233" s="146"/>
      <c r="U233" s="21">
        <f>SUM(I233:T233)</f>
        <v>16814650.370000001</v>
      </c>
      <c r="W233" s="41"/>
    </row>
    <row r="234" spans="1:23" s="11" customFormat="1" thickBot="1" x14ac:dyDescent="0.25">
      <c r="A234" s="220">
        <v>2.8</v>
      </c>
      <c r="B234" s="221"/>
      <c r="C234" s="221"/>
      <c r="D234" s="221"/>
      <c r="E234" s="222"/>
      <c r="F234" s="147" t="s">
        <v>389</v>
      </c>
      <c r="G234" s="148"/>
      <c r="H234" s="149"/>
      <c r="I234" s="150">
        <f>SUM(I233)</f>
        <v>16814650.370000001</v>
      </c>
      <c r="J234" s="151">
        <f>SUM(J233)</f>
        <v>0</v>
      </c>
      <c r="K234" s="152"/>
      <c r="L234" s="153">
        <f>SUM(L230)</f>
        <v>0</v>
      </c>
      <c r="M234" s="153"/>
      <c r="N234" s="154">
        <f>SUM(N233)</f>
        <v>0</v>
      </c>
      <c r="O234" s="155"/>
      <c r="P234" s="155"/>
      <c r="Q234" s="155"/>
      <c r="R234" s="95">
        <f>SUM(R225:R233)</f>
        <v>0</v>
      </c>
      <c r="S234" s="95">
        <f>SUM(S233)</f>
        <v>0</v>
      </c>
      <c r="T234" s="95">
        <f>SUM(T233)</f>
        <v>0</v>
      </c>
      <c r="U234" s="95">
        <f>SUM(U233)</f>
        <v>16814650.370000001</v>
      </c>
      <c r="W234" s="41"/>
    </row>
    <row r="235" spans="1:23" s="11" customFormat="1" thickBot="1" x14ac:dyDescent="0.25">
      <c r="A235" s="223"/>
      <c r="B235" s="224"/>
      <c r="C235" s="224"/>
      <c r="D235" s="224"/>
      <c r="E235" s="225"/>
      <c r="F235" s="156"/>
      <c r="G235" s="157"/>
      <c r="H235" s="158"/>
      <c r="I235" s="159"/>
      <c r="J235" s="160"/>
      <c r="K235" s="161"/>
      <c r="L235" s="65"/>
      <c r="M235" s="120"/>
      <c r="N235" s="162">
        <v>0</v>
      </c>
      <c r="O235" s="162"/>
      <c r="P235" s="162"/>
      <c r="Q235" s="162"/>
      <c r="R235" s="177"/>
      <c r="S235" s="207">
        <f t="shared" ref="R235:T236" si="17">SUM(N235:R235)</f>
        <v>0</v>
      </c>
      <c r="T235" s="162"/>
      <c r="U235" s="21">
        <f>SUM(I235:T235)</f>
        <v>0</v>
      </c>
    </row>
    <row r="236" spans="1:23" s="11" customFormat="1" thickBot="1" x14ac:dyDescent="0.25">
      <c r="A236" s="210"/>
      <c r="B236" s="211"/>
      <c r="C236" s="211"/>
      <c r="D236" s="211"/>
      <c r="E236" s="212"/>
      <c r="F236" s="35"/>
      <c r="G236" s="73"/>
      <c r="H236" s="163"/>
      <c r="I236" s="164">
        <f>SUM(I235)</f>
        <v>0</v>
      </c>
      <c r="J236" s="114"/>
      <c r="K236" s="165">
        <f>SUM(K235)</f>
        <v>0</v>
      </c>
      <c r="L236" s="166"/>
      <c r="M236" s="94"/>
      <c r="N236" s="115">
        <f>SUM(N235)</f>
        <v>0</v>
      </c>
      <c r="O236" s="95"/>
      <c r="P236" s="95"/>
      <c r="Q236" s="95"/>
      <c r="R236" s="95">
        <f t="shared" si="17"/>
        <v>0</v>
      </c>
      <c r="S236" s="95">
        <f t="shared" si="17"/>
        <v>0</v>
      </c>
      <c r="T236" s="95">
        <f t="shared" si="17"/>
        <v>0</v>
      </c>
      <c r="U236" s="95">
        <f>SUM(U235)</f>
        <v>0</v>
      </c>
      <c r="W236" s="41"/>
    </row>
    <row r="237" spans="1:23" ht="15.75" thickBot="1" x14ac:dyDescent="0.3">
      <c r="A237" s="168"/>
      <c r="B237" s="168"/>
      <c r="C237" s="168"/>
      <c r="D237" s="168"/>
      <c r="E237" s="168"/>
      <c r="F237" s="188" t="s">
        <v>272</v>
      </c>
      <c r="G237" s="191">
        <f>G51+G121+G185+G190+G195+G222+G232+G234+G236</f>
        <v>1354855288</v>
      </c>
      <c r="H237" s="191">
        <f t="shared" ref="H237:R237" si="18">H51+H121+H185+H190+H195+H222+H232+H234+H236</f>
        <v>1354855288</v>
      </c>
      <c r="I237" s="192">
        <f t="shared" si="18"/>
        <v>48492566.689999998</v>
      </c>
      <c r="J237" s="192">
        <f t="shared" si="18"/>
        <v>57561425.910000011</v>
      </c>
      <c r="K237" s="192">
        <f t="shared" si="18"/>
        <v>73749554.090000004</v>
      </c>
      <c r="L237" s="192">
        <f t="shared" si="18"/>
        <v>49509750.089999996</v>
      </c>
      <c r="M237" s="192">
        <f t="shared" si="18"/>
        <v>84885305.50999999</v>
      </c>
      <c r="N237" s="192">
        <f t="shared" si="18"/>
        <v>60391213.519999996</v>
      </c>
      <c r="O237" s="192">
        <f t="shared" si="18"/>
        <v>71288659.359999985</v>
      </c>
      <c r="P237" s="192">
        <f t="shared" si="18"/>
        <v>75453253.159999982</v>
      </c>
      <c r="Q237" s="192">
        <f t="shared" si="18"/>
        <v>33819327.590000004</v>
      </c>
      <c r="R237" s="192">
        <f t="shared" si="18"/>
        <v>764516132.60099995</v>
      </c>
      <c r="S237" s="192">
        <f t="shared" ref="S237:T237" si="19">S51+S121+S185+S190+S195+S222+S232+S234+S236</f>
        <v>42258418.686999999</v>
      </c>
      <c r="T237" s="192">
        <f t="shared" si="19"/>
        <v>68098185.588100001</v>
      </c>
      <c r="U237" s="193">
        <f>SUM(I237:T237)</f>
        <v>1430023792.7960999</v>
      </c>
    </row>
    <row r="238" spans="1:23" s="11" customFormat="1" ht="14.25" x14ac:dyDescent="0.2">
      <c r="A238" s="168"/>
      <c r="B238" s="176"/>
      <c r="C238" s="176"/>
      <c r="D238" s="176"/>
      <c r="E238" s="176"/>
      <c r="F238" s="185"/>
      <c r="G238" s="186"/>
      <c r="H238" s="186"/>
      <c r="I238" s="187"/>
      <c r="J238" s="187"/>
      <c r="K238" s="187"/>
      <c r="L238" s="187"/>
      <c r="M238" s="187"/>
      <c r="N238" s="187"/>
      <c r="O238" s="187"/>
      <c r="P238" s="187"/>
      <c r="Q238" s="187"/>
      <c r="R238" s="187"/>
      <c r="S238" s="187"/>
      <c r="T238" s="187"/>
      <c r="U238" s="187"/>
      <c r="V238" s="41"/>
      <c r="W238" s="167"/>
    </row>
    <row r="239" spans="1:23" x14ac:dyDescent="0.25">
      <c r="A239" s="168"/>
      <c r="B239" s="168"/>
      <c r="C239" s="168"/>
      <c r="D239" s="168"/>
      <c r="E239" s="168"/>
      <c r="F239" s="189"/>
      <c r="G239" s="186"/>
      <c r="H239" s="186"/>
      <c r="I239" s="186"/>
      <c r="J239" s="186"/>
      <c r="K239" s="186"/>
      <c r="L239" s="186"/>
      <c r="M239" s="186"/>
      <c r="N239" s="186"/>
      <c r="O239" s="186"/>
      <c r="P239" s="186"/>
      <c r="Q239" s="186"/>
      <c r="R239" s="187"/>
      <c r="S239" s="187"/>
      <c r="T239" s="187"/>
      <c r="U239" s="190"/>
    </row>
    <row r="240" spans="1:23" x14ac:dyDescent="0.25">
      <c r="A240" s="168"/>
      <c r="B240" s="168"/>
      <c r="C240" s="168"/>
      <c r="D240" s="168"/>
      <c r="E240" s="168"/>
      <c r="F240" s="189"/>
      <c r="G240" s="186"/>
      <c r="H240" s="186"/>
      <c r="I240" s="186"/>
      <c r="J240" s="186"/>
      <c r="K240" s="186"/>
      <c r="L240" s="186"/>
      <c r="M240" s="186"/>
      <c r="N240" s="186"/>
      <c r="O240" s="186"/>
      <c r="P240" s="186"/>
      <c r="Q240" s="186"/>
      <c r="R240" s="187"/>
      <c r="S240" s="187"/>
      <c r="T240" s="187"/>
      <c r="U240" s="190"/>
    </row>
    <row r="241" spans="1:23" x14ac:dyDescent="0.25">
      <c r="A241" s="168"/>
      <c r="B241" s="168"/>
      <c r="C241" s="168"/>
      <c r="D241" s="168"/>
      <c r="E241" s="168"/>
      <c r="F241" s="189"/>
      <c r="G241" s="186"/>
      <c r="H241" s="186"/>
      <c r="I241" s="186"/>
      <c r="J241" s="186"/>
      <c r="K241" s="186"/>
      <c r="L241" s="186"/>
      <c r="M241" s="186"/>
      <c r="N241" s="186"/>
      <c r="O241" s="186"/>
      <c r="P241" s="186"/>
      <c r="Q241" s="186"/>
      <c r="R241" s="187"/>
      <c r="S241" s="187"/>
      <c r="T241" s="187"/>
      <c r="U241" s="190"/>
    </row>
    <row r="242" spans="1:23" x14ac:dyDescent="0.25">
      <c r="A242" s="168"/>
      <c r="B242" s="168"/>
      <c r="C242" s="168"/>
      <c r="D242" s="168"/>
      <c r="E242" s="168"/>
      <c r="F242" s="169"/>
      <c r="G242" s="170"/>
      <c r="H242" s="169"/>
      <c r="I242" s="171"/>
      <c r="J242" s="172"/>
      <c r="K242" s="172"/>
      <c r="L242" s="172"/>
      <c r="M242" s="172"/>
      <c r="N242" s="173"/>
      <c r="O242" s="173"/>
      <c r="P242" s="173"/>
      <c r="Q242" s="173"/>
      <c r="R242" s="173"/>
      <c r="S242" s="173"/>
      <c r="T242" s="173"/>
      <c r="U242" s="172"/>
      <c r="W242" s="7"/>
    </row>
    <row r="243" spans="1:23" x14ac:dyDescent="0.25">
      <c r="A243" s="168"/>
      <c r="B243" s="168"/>
      <c r="C243" s="168"/>
      <c r="D243" s="168"/>
      <c r="E243" s="168"/>
      <c r="F243" s="169"/>
      <c r="G243" s="170"/>
      <c r="H243" s="169"/>
      <c r="I243" s="171"/>
      <c r="J243" s="172"/>
      <c r="K243" s="172"/>
      <c r="L243" s="172"/>
      <c r="M243" s="172"/>
      <c r="N243" s="173"/>
      <c r="O243" s="173"/>
      <c r="P243" s="173"/>
      <c r="Q243" s="173"/>
      <c r="R243" s="173"/>
      <c r="S243" s="173"/>
      <c r="T243" s="173"/>
      <c r="U243" s="172"/>
      <c r="W243" s="7"/>
    </row>
    <row r="244" spans="1:23" x14ac:dyDescent="0.25">
      <c r="A244" s="168"/>
      <c r="B244" s="168"/>
      <c r="C244" s="168"/>
      <c r="D244" s="168"/>
      <c r="E244" s="168"/>
      <c r="F244" s="174"/>
      <c r="G244" s="175"/>
      <c r="H244" s="169"/>
      <c r="I244" s="171"/>
      <c r="J244" s="172"/>
      <c r="K244" s="172"/>
      <c r="L244" s="172"/>
      <c r="M244" s="172"/>
      <c r="N244" s="173"/>
      <c r="O244" s="173"/>
      <c r="P244" s="173"/>
      <c r="Q244" s="173"/>
      <c r="R244" s="173"/>
      <c r="S244" s="173"/>
      <c r="T244" s="173"/>
      <c r="U244" s="172"/>
      <c r="W244" s="7"/>
    </row>
    <row r="245" spans="1:23" x14ac:dyDescent="0.25">
      <c r="K245"/>
      <c r="L245"/>
      <c r="M245"/>
      <c r="U245"/>
    </row>
    <row r="246" spans="1:23" x14ac:dyDescent="0.25">
      <c r="K246"/>
      <c r="L246"/>
      <c r="M246"/>
      <c r="U246"/>
    </row>
    <row r="247" spans="1:23" x14ac:dyDescent="0.25">
      <c r="A247" s="5"/>
      <c r="K247"/>
      <c r="L247"/>
      <c r="M247"/>
      <c r="U247"/>
    </row>
    <row r="248" spans="1:23" ht="11.25" customHeight="1" x14ac:dyDescent="0.25">
      <c r="A248" s="4"/>
      <c r="K248"/>
      <c r="L248"/>
      <c r="M248"/>
      <c r="U248"/>
    </row>
    <row r="249" spans="1:23" ht="9.75" customHeight="1" x14ac:dyDescent="0.25">
      <c r="A249" s="4"/>
      <c r="K249"/>
      <c r="L249"/>
      <c r="M249"/>
      <c r="U249"/>
    </row>
    <row r="250" spans="1:23" x14ac:dyDescent="0.25">
      <c r="K250"/>
      <c r="L250"/>
      <c r="M250"/>
      <c r="U250"/>
    </row>
    <row r="251" spans="1:23" x14ac:dyDescent="0.25">
      <c r="K251"/>
      <c r="L251"/>
      <c r="M251"/>
      <c r="U251"/>
    </row>
    <row r="252" spans="1:23" x14ac:dyDescent="0.25">
      <c r="K252"/>
      <c r="L252"/>
      <c r="M252"/>
      <c r="U252"/>
    </row>
    <row r="253" spans="1:23" ht="9.75" customHeight="1" x14ac:dyDescent="0.25">
      <c r="A253" s="4"/>
    </row>
  </sheetData>
  <autoFilter ref="A15:W237" xr:uid="{00000000-0001-0000-0000-000000000000}">
    <filterColumn colId="0" showButton="0"/>
  </autoFilter>
  <mergeCells count="247">
    <mergeCell ref="A1:N1"/>
    <mergeCell ref="F2:Q2"/>
    <mergeCell ref="A3:N3"/>
    <mergeCell ref="A4:N4"/>
    <mergeCell ref="A5:N5"/>
    <mergeCell ref="I13:U13"/>
    <mergeCell ref="N14:N15"/>
    <mergeCell ref="O14:O15"/>
    <mergeCell ref="P14:P15"/>
    <mergeCell ref="Q14:Q15"/>
    <mergeCell ref="U14:U15"/>
    <mergeCell ref="R14:R15"/>
    <mergeCell ref="H14:H15"/>
    <mergeCell ref="I14:I15"/>
    <mergeCell ref="J14:J15"/>
    <mergeCell ref="K14:K15"/>
    <mergeCell ref="L14:L15"/>
    <mergeCell ref="M14:M15"/>
    <mergeCell ref="A14:B15"/>
    <mergeCell ref="C14:C15"/>
    <mergeCell ref="D14:D15"/>
    <mergeCell ref="E14:E15"/>
    <mergeCell ref="F14:F15"/>
    <mergeCell ref="G14:G15"/>
    <mergeCell ref="A23:E23"/>
    <mergeCell ref="A24:E24"/>
    <mergeCell ref="A25:E25"/>
    <mergeCell ref="A26:E26"/>
    <mergeCell ref="A16:E16"/>
    <mergeCell ref="A27:E27"/>
    <mergeCell ref="A28:E28"/>
    <mergeCell ref="A17:E17"/>
    <mergeCell ref="A18:E18"/>
    <mergeCell ref="A19:E19"/>
    <mergeCell ref="A20:E20"/>
    <mergeCell ref="A21:E21"/>
    <mergeCell ref="A22:E22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71:E71"/>
    <mergeCell ref="A72:E72"/>
    <mergeCell ref="A73:E73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107:E107"/>
    <mergeCell ref="A108:E108"/>
    <mergeCell ref="A109:E109"/>
    <mergeCell ref="A110:E110"/>
    <mergeCell ref="A111:E111"/>
    <mergeCell ref="A112:E112"/>
    <mergeCell ref="A101:E101"/>
    <mergeCell ref="A102:E102"/>
    <mergeCell ref="A103:E103"/>
    <mergeCell ref="A104:E104"/>
    <mergeCell ref="A105:E105"/>
    <mergeCell ref="A106:E106"/>
    <mergeCell ref="A119:E119"/>
    <mergeCell ref="A120:E120"/>
    <mergeCell ref="A121:E121"/>
    <mergeCell ref="A122:E122"/>
    <mergeCell ref="A123:E123"/>
    <mergeCell ref="A124:E124"/>
    <mergeCell ref="A113:E113"/>
    <mergeCell ref="A114:E114"/>
    <mergeCell ref="A115:E115"/>
    <mergeCell ref="A116:E116"/>
    <mergeCell ref="A117:E117"/>
    <mergeCell ref="A118:E118"/>
    <mergeCell ref="A131:E131"/>
    <mergeCell ref="A132:E132"/>
    <mergeCell ref="A133:E133"/>
    <mergeCell ref="A134:E134"/>
    <mergeCell ref="A135:E135"/>
    <mergeCell ref="A136:E136"/>
    <mergeCell ref="A125:E125"/>
    <mergeCell ref="A126:E126"/>
    <mergeCell ref="A127:E127"/>
    <mergeCell ref="A128:E128"/>
    <mergeCell ref="A129:E129"/>
    <mergeCell ref="A130:E130"/>
    <mergeCell ref="A143:E143"/>
    <mergeCell ref="A144:E144"/>
    <mergeCell ref="A145:E145"/>
    <mergeCell ref="A146:E146"/>
    <mergeCell ref="A147:E147"/>
    <mergeCell ref="A148:E148"/>
    <mergeCell ref="A137:E137"/>
    <mergeCell ref="A138:E138"/>
    <mergeCell ref="A139:E139"/>
    <mergeCell ref="A140:E140"/>
    <mergeCell ref="A141:E141"/>
    <mergeCell ref="A142:E142"/>
    <mergeCell ref="A155:E155"/>
    <mergeCell ref="A156:E156"/>
    <mergeCell ref="A157:E157"/>
    <mergeCell ref="A158:E158"/>
    <mergeCell ref="A159:E159"/>
    <mergeCell ref="A160:E160"/>
    <mergeCell ref="A149:E149"/>
    <mergeCell ref="A150:E150"/>
    <mergeCell ref="A151:E151"/>
    <mergeCell ref="A152:E152"/>
    <mergeCell ref="A153:E153"/>
    <mergeCell ref="A154:E154"/>
    <mergeCell ref="A167:E167"/>
    <mergeCell ref="A168:E168"/>
    <mergeCell ref="A169:E169"/>
    <mergeCell ref="A170:E170"/>
    <mergeCell ref="A171:E171"/>
    <mergeCell ref="A172:E172"/>
    <mergeCell ref="A161:E161"/>
    <mergeCell ref="A162:E162"/>
    <mergeCell ref="A163:E163"/>
    <mergeCell ref="A164:E164"/>
    <mergeCell ref="A165:E165"/>
    <mergeCell ref="A166:E166"/>
    <mergeCell ref="A179:E179"/>
    <mergeCell ref="A180:E180"/>
    <mergeCell ref="A181:E181"/>
    <mergeCell ref="A182:E182"/>
    <mergeCell ref="A183:E183"/>
    <mergeCell ref="A184:E184"/>
    <mergeCell ref="A173:E173"/>
    <mergeCell ref="A174:E174"/>
    <mergeCell ref="A175:E175"/>
    <mergeCell ref="A176:E176"/>
    <mergeCell ref="A177:E177"/>
    <mergeCell ref="A178:E178"/>
    <mergeCell ref="A191:E191"/>
    <mergeCell ref="A192:E192"/>
    <mergeCell ref="A193:E193"/>
    <mergeCell ref="A194:E194"/>
    <mergeCell ref="A195:E195"/>
    <mergeCell ref="A196:E196"/>
    <mergeCell ref="A185:E185"/>
    <mergeCell ref="A186:E186"/>
    <mergeCell ref="A187:E187"/>
    <mergeCell ref="A188:E188"/>
    <mergeCell ref="A189:E189"/>
    <mergeCell ref="A190:E190"/>
    <mergeCell ref="A197:E197"/>
    <mergeCell ref="A198:E198"/>
    <mergeCell ref="A199:E199"/>
    <mergeCell ref="A200:E200"/>
    <mergeCell ref="A201:E201"/>
    <mergeCell ref="A202:E202"/>
    <mergeCell ref="A208:E208"/>
    <mergeCell ref="A206:E206"/>
    <mergeCell ref="A211:E211"/>
    <mergeCell ref="A215:E215"/>
    <mergeCell ref="A216:E216"/>
    <mergeCell ref="A217:E217"/>
    <mergeCell ref="A203:E203"/>
    <mergeCell ref="A204:E204"/>
    <mergeCell ref="A205:E205"/>
    <mergeCell ref="A207:E207"/>
    <mergeCell ref="A209:E209"/>
    <mergeCell ref="A210:E210"/>
    <mergeCell ref="T14:T15"/>
    <mergeCell ref="S14:S15"/>
    <mergeCell ref="A236:E236"/>
    <mergeCell ref="A230:E230"/>
    <mergeCell ref="A231:E231"/>
    <mergeCell ref="A232:E232"/>
    <mergeCell ref="A233:E233"/>
    <mergeCell ref="A234:E234"/>
    <mergeCell ref="A235:E235"/>
    <mergeCell ref="A224:E224"/>
    <mergeCell ref="A225:E225"/>
    <mergeCell ref="A226:E226"/>
    <mergeCell ref="A227:E227"/>
    <mergeCell ref="A228:E228"/>
    <mergeCell ref="A229:E229"/>
    <mergeCell ref="A218:E218"/>
    <mergeCell ref="A219:E219"/>
    <mergeCell ref="A220:E220"/>
    <mergeCell ref="A221:E221"/>
    <mergeCell ref="A222:E222"/>
    <mergeCell ref="A223:E223"/>
    <mergeCell ref="A212:E212"/>
    <mergeCell ref="A213:E213"/>
    <mergeCell ref="A214:E214"/>
  </mergeCells>
  <conditionalFormatting sqref="A206:E206">
    <cfRule type="duplicateValues" dxfId="2" priority="2"/>
  </conditionalFormatting>
  <conditionalFormatting sqref="A208:E208">
    <cfRule type="duplicateValues" dxfId="1" priority="4"/>
  </conditionalFormatting>
  <conditionalFormatting sqref="A211:E211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5" scale="39" fitToHeight="0" orientation="landscape" r:id="rId1"/>
  <ignoredErrors>
    <ignoredError sqref="U242:U243 U238 L185:M185 U18:U28 U30:U44 U46:U48 U55:U69 U70:U80 U83:U91 U93:U99 U103 U130:U133 U137 U140:U154 U159:U168 U172:U183 U196:U210 U213:U216 U219:U220 U224 U16" formulaRange="1"/>
    <ignoredError sqref="K185 N222 U121 U195 U222 U232:U236" formula="1"/>
    <ignoredError sqref="U51 U185 U190 U122:U124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CEA</vt:lpstr>
      <vt:lpstr>'EJECUCION CEA'!Área_de_impresión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nathaliedolores</dc:creator>
  <cp:lastModifiedBy>Carlos Raul Tejeda Ramirez</cp:lastModifiedBy>
  <cp:lastPrinted>2025-01-14T19:16:08Z</cp:lastPrinted>
  <dcterms:created xsi:type="dcterms:W3CDTF">2024-02-16T13:05:39Z</dcterms:created>
  <dcterms:modified xsi:type="dcterms:W3CDTF">2025-01-14T19:16:40Z</dcterms:modified>
</cp:coreProperties>
</file>